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7820" windowHeight="10785" activeTab="0"/>
  </bookViews>
  <sheets>
    <sheet name="DYNAMIC ENTRY" sheetId="1" r:id="rId1"/>
    <sheet name="FIELD BLANK" sheetId="2" state="hidden" r:id="rId2"/>
    <sheet name="dropdownlistinfo" sheetId="3" state="hidden" r:id="rId3"/>
  </sheets>
  <definedNames>
    <definedName name="ABUT">'dropdownlistinfo'!$M$2:$M$7</definedName>
    <definedName name="COUNTY">'dropdownlistinfo'!$I$2:$I$90</definedName>
    <definedName name="district">'dropdownlistinfo'!$K$2:$K$11</definedName>
    <definedName name="PHD">'dropdownlistinfo'!$F$2:$F$4</definedName>
    <definedName name="PIER1">'dropdownlistinfo'!$O$2:$O$28</definedName>
    <definedName name="_xlnm.Print_Area" localSheetId="0">'DYNAMIC ENTRY'!$A$1:$O$117</definedName>
    <definedName name="_xlnm.Print_Area" localSheetId="1">'FIELD BLANK'!$A$1:$O$114</definedName>
    <definedName name="SIZE">'dropdownlistinfo'!$Q$1:$Q$31</definedName>
    <definedName name="TPT">'dropdownlistinfo'!$D$1:$D$7</definedName>
  </definedNames>
  <calcPr fullCalcOnLoad="1"/>
</workbook>
</file>

<file path=xl/sharedStrings.xml><?xml version="1.0" encoding="utf-8"?>
<sst xmlns="http://schemas.openxmlformats.org/spreadsheetml/2006/main" count="464" uniqueCount="370">
  <si>
    <t>PILE DRIVING REPORT</t>
  </si>
  <si>
    <t>SEE INSTRUCTIONS ON OTHER SIDE</t>
  </si>
  <si>
    <t>PILE HAMMER DATA</t>
  </si>
  <si>
    <t>Location:</t>
  </si>
  <si>
    <t>S.P. (or S.A.P.) No.:</t>
  </si>
  <si>
    <t>SUBSTRUCTURE</t>
  </si>
  <si>
    <t>LENGTH (L.F.)</t>
  </si>
  <si>
    <t>CUT-OFFS (feet)</t>
  </si>
  <si>
    <t>ACTUAL</t>
  </si>
  <si>
    <t>REMARKS/REDRIVES</t>
  </si>
  <si>
    <t>14.  OTHER REMARKS (IDENTIFY BY PILE NO.)</t>
  </si>
  <si>
    <t>SUMMARY</t>
  </si>
  <si>
    <t>PLAN NUMBER AND LENGTHS</t>
  </si>
  <si>
    <t>BRIDGE OFFICE RECOMMENDED NO. AND LENGTHS</t>
  </si>
  <si>
    <t>15.  AVERAGE DRIVEN LENGTH (L.F.)</t>
  </si>
  <si>
    <t>INSPECTOR DURING DRIVING</t>
  </si>
  <si>
    <t>PAY QUANTITIES</t>
  </si>
  <si>
    <t>PILING DELIVERED (L.F.)</t>
  </si>
  <si>
    <t>PILING DRIVEN (L.F.)</t>
  </si>
  <si>
    <t>NO. OF REDRIVES</t>
  </si>
  <si>
    <t>TEST PILES (NUMBER AND LENGTH)</t>
  </si>
  <si>
    <t>NO. OF SPLICES</t>
  </si>
  <si>
    <t>NO. OF PILE TIP PROTECTION</t>
  </si>
  <si>
    <t>PROJ. ENGINEER'S SIGNATURE</t>
  </si>
  <si>
    <t>15.  AVERAGE BEARING (tons)</t>
  </si>
  <si>
    <t>DATE:</t>
  </si>
  <si>
    <t>SHEET_______OF_______</t>
  </si>
  <si>
    <t>DATE
DRIVEN</t>
  </si>
  <si>
    <t>PILE
NO.</t>
  </si>
  <si>
    <t>FINAL
AUTH.</t>
  </si>
  <si>
    <t>ACTUAL
TOTAL
IN
LEADS</t>
  </si>
  <si>
    <t>DISTANCE
BELOW
CUT-OFF
(feet)</t>
  </si>
  <si>
    <t>FINAL
ENERGY
PER
BLOW
(ft. lbs.)</t>
  </si>
  <si>
    <t>BEARING
IN
(tons)</t>
  </si>
  <si>
    <t>NET
DRVG.
TIME
(min.)</t>
  </si>
  <si>
    <t>AUTH.
SPLICE</t>
  </si>
  <si>
    <t>Minnesota Department of Tranportation  -  Bridge Office</t>
  </si>
  <si>
    <t>SINGLE ACTING (Power)</t>
  </si>
  <si>
    <t>DOUBLE ACTING (Power)</t>
  </si>
  <si>
    <t>r</t>
  </si>
  <si>
    <r>
      <t>r</t>
    </r>
    <r>
      <rPr>
        <sz val="10"/>
        <rFont val="Arial"/>
        <family val="0"/>
      </rPr>
      <t xml:space="preserve">    Abutment  N   S   E   W</t>
    </r>
  </si>
  <si>
    <t xml:space="preserve"> Make and Model:</t>
  </si>
  <si>
    <t xml:space="preserve"> Weight of Ram (piston)__________ (lbs.)</t>
  </si>
  <si>
    <t xml:space="preserve"> Cut-off Elevation:</t>
  </si>
  <si>
    <t xml:space="preserve"> Contractor:</t>
  </si>
  <si>
    <t>PROJECT DESCRIPTION</t>
  </si>
  <si>
    <t>Bridge No.:</t>
  </si>
  <si>
    <t xml:space="preserve"> Max. Rated Energy___________ (ft. lbs.)</t>
  </si>
  <si>
    <r>
      <t xml:space="preserve"> </t>
    </r>
    <r>
      <rPr>
        <b/>
        <sz val="10"/>
        <rFont val="Arial"/>
        <family val="2"/>
      </rPr>
      <t>Type of Pile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(include shell wall thickness)</t>
    </r>
  </si>
  <si>
    <t>County:                              Dist.</t>
  </si>
  <si>
    <r>
      <t>r</t>
    </r>
    <r>
      <rPr>
        <sz val="10"/>
        <rFont val="Arial"/>
        <family val="0"/>
      </rPr>
      <t xml:space="preserve">    Pier No.  1   2   3   4  or ________</t>
    </r>
  </si>
  <si>
    <t xml:space="preserve">INSTRUCTIONS FOR COMPLETING </t>
  </si>
  <si>
    <t>Pile Data:</t>
  </si>
  <si>
    <t>SHOW SKETCH BELOW</t>
  </si>
  <si>
    <t>DISTRIBUTION:</t>
  </si>
  <si>
    <t>State Projects:</t>
  </si>
  <si>
    <t>Original:  Bridge Const. &amp; Maint. Engineer  (MS 610)</t>
  </si>
  <si>
    <t>County or Municipal Projects:</t>
  </si>
  <si>
    <t>Original: County or Municipal Engineer</t>
  </si>
  <si>
    <t>FOR ALL PROJECTS:</t>
  </si>
  <si>
    <t>Copy:  Project Engineer</t>
  </si>
  <si>
    <t>Copy:  Railroad</t>
  </si>
  <si>
    <t>General:</t>
  </si>
  <si>
    <t>Field measurements to be to the nearest 0.1 ft.</t>
  </si>
  <si>
    <t>(Numbers correspond with numbers on front of form)</t>
  </si>
  <si>
    <r>
      <t xml:space="preserve">1.   </t>
    </r>
    <r>
      <rPr>
        <b/>
        <sz val="9"/>
        <rFont val="Arial"/>
        <family val="2"/>
      </rPr>
      <t>DATE DRIVEN</t>
    </r>
    <r>
      <rPr>
        <sz val="9"/>
        <rFont val="Arial"/>
        <family val="2"/>
      </rPr>
      <t>:  Use date on which driving was completed for each pile.</t>
    </r>
  </si>
  <si>
    <r>
      <t xml:space="preserve">2.  </t>
    </r>
    <r>
      <rPr>
        <b/>
        <sz val="9"/>
        <rFont val="Arial"/>
        <family val="2"/>
      </rPr>
      <t xml:space="preserve"> PILE NO.</t>
    </r>
    <r>
      <rPr>
        <sz val="9"/>
        <rFont val="Arial"/>
        <family val="2"/>
      </rPr>
      <t>:  Show number assigned to each pile, usually the same as the driving sequence.</t>
    </r>
  </si>
  <si>
    <r>
      <t>Actual Total in Leads</t>
    </r>
    <r>
      <rPr>
        <sz val="9"/>
        <rFont val="Arial"/>
        <family val="2"/>
      </rPr>
      <t>:  Use the actual total length in leads used for final driving of the pile.</t>
    </r>
  </si>
  <si>
    <r>
      <t xml:space="preserve">4.   </t>
    </r>
    <r>
      <rPr>
        <b/>
        <sz val="9"/>
        <rFont val="Arial"/>
        <family val="2"/>
      </rPr>
      <t>WEIGHT OF PILE (lbs.)</t>
    </r>
    <r>
      <rPr>
        <sz val="9"/>
        <rFont val="Arial"/>
        <family val="2"/>
      </rPr>
      <t>:  Show computed weight to nearest ten pounds for actual total length in leads.</t>
    </r>
  </si>
  <si>
    <r>
      <t>Actual</t>
    </r>
    <r>
      <rPr>
        <sz val="9"/>
        <rFont val="Arial"/>
        <family val="2"/>
      </rPr>
      <t>:  Actual length in leads less length below cut‑off for each pile.</t>
    </r>
  </si>
  <si>
    <r>
      <t xml:space="preserve">10. </t>
    </r>
    <r>
      <rPr>
        <b/>
        <sz val="9"/>
        <rFont val="Arial"/>
        <family val="2"/>
      </rPr>
      <t>NET DRIVING TIME (min.)</t>
    </r>
    <r>
      <rPr>
        <sz val="9"/>
        <rFont val="Arial"/>
        <family val="2"/>
      </rPr>
      <t xml:space="preserve">:  Actual time hammer is in operation driving the pile. </t>
    </r>
  </si>
  <si>
    <r>
      <t>11.</t>
    </r>
    <r>
      <rPr>
        <b/>
        <sz val="9"/>
        <rFont val="Arial"/>
        <family val="2"/>
      </rPr>
      <t xml:space="preserve"> AUTHORIZED SPLICES</t>
    </r>
    <r>
      <rPr>
        <sz val="9"/>
        <rFont val="Arial"/>
        <family val="2"/>
      </rPr>
      <t>:  Number of splices eligible for payment. (see Spec. 2452.5)</t>
    </r>
  </si>
  <si>
    <r>
      <t>REDRIVES</t>
    </r>
    <r>
      <rPr>
        <sz val="9"/>
        <rFont val="Arial"/>
        <family val="2"/>
      </rPr>
      <t>:  Use date on which redriving was completed.  Show bearing after redrive to the nearest ton.</t>
    </r>
  </si>
  <si>
    <r>
      <t xml:space="preserve">14. </t>
    </r>
    <r>
      <rPr>
        <b/>
        <sz val="9"/>
        <rFont val="Arial"/>
        <family val="2"/>
      </rPr>
      <t>OTHER REMARKS</t>
    </r>
    <r>
      <rPr>
        <sz val="9"/>
        <rFont val="Arial"/>
        <family val="2"/>
      </rPr>
      <t>:  To be used for other pertinent information.</t>
    </r>
  </si>
  <si>
    <r>
      <t xml:space="preserve">15. </t>
    </r>
    <r>
      <rPr>
        <b/>
        <sz val="9"/>
        <rFont val="Arial"/>
        <family val="2"/>
      </rPr>
      <t>AVERAGE DRIVEN LENGTH AND BEARING</t>
    </r>
    <r>
      <rPr>
        <sz val="9"/>
        <rFont val="Arial"/>
        <family val="2"/>
      </rPr>
      <t>:  Do not include test piles.</t>
    </r>
  </si>
  <si>
    <r>
      <t>Final Auth.</t>
    </r>
    <r>
      <rPr>
        <sz val="9"/>
        <rFont val="Arial"/>
        <family val="2"/>
      </rPr>
      <t>:  Use final length authorized for payment.  Include any authorized test pile extension which exceeds</t>
    </r>
  </si>
  <si>
    <r>
      <t xml:space="preserve">7.   </t>
    </r>
    <r>
      <rPr>
        <b/>
        <sz val="9"/>
        <rFont val="Arial"/>
        <family val="2"/>
      </rPr>
      <t>FINAL ENERGY PER BLOW (ft. lbs.)</t>
    </r>
    <r>
      <rPr>
        <sz val="9"/>
        <rFont val="Arial"/>
        <family val="2"/>
      </rPr>
      <t>:  Energy developed during final blows for computing final bearing.  For single</t>
    </r>
  </si>
  <si>
    <r>
      <t xml:space="preserve">13. </t>
    </r>
    <r>
      <rPr>
        <b/>
        <sz val="9"/>
        <rFont val="Arial"/>
        <family val="2"/>
      </rPr>
      <t>REMARKS</t>
    </r>
    <r>
      <rPr>
        <sz val="9"/>
        <rFont val="Arial"/>
        <family val="2"/>
      </rPr>
      <t>:  Indicate depth of jetting or preboring and diameter of auger used, hit obstruction, butt splitting, sequence</t>
    </r>
  </si>
  <si>
    <t>of lengths used to make up actual total length in leads, butt and tip diameters for timber piles, individual lengths of State</t>
  </si>
  <si>
    <r>
      <t xml:space="preserve">3.   </t>
    </r>
    <r>
      <rPr>
        <b/>
        <sz val="9"/>
        <rFont val="Arial"/>
        <family val="2"/>
      </rPr>
      <t>LENGTH (L.F.)</t>
    </r>
    <r>
      <rPr>
        <sz val="9"/>
        <rFont val="Arial"/>
        <family val="2"/>
      </rPr>
      <t xml:space="preserve"> in leads:</t>
    </r>
  </si>
  <si>
    <t>Show sketch indicating location of test pile.  Show North arrow.  Indicate test piles with prefix "T".</t>
  </si>
  <si>
    <t>Indicate direction of batter with arrows and note amount of batter.</t>
  </si>
  <si>
    <t>MnDOT</t>
  </si>
  <si>
    <t>MnDOT
CUT-OFF
DRIVEN
(feet)</t>
  </si>
  <si>
    <t>MnDOT CUT-OFFS DRIVEN (L.F.)</t>
  </si>
  <si>
    <t>SETUP PERCENT INCREASE</t>
  </si>
  <si>
    <r>
      <t xml:space="preserve">9. </t>
    </r>
    <r>
      <rPr>
        <b/>
        <sz val="9"/>
        <rFont val="Arial"/>
        <family val="2"/>
      </rPr>
      <t xml:space="preserve">  BEARING IN (tons)</t>
    </r>
    <r>
      <rPr>
        <sz val="9"/>
        <rFont val="Arial"/>
        <family val="2"/>
      </rPr>
      <t xml:space="preserve">:  Show to the nearest ton. </t>
    </r>
  </si>
  <si>
    <t>owned cut‑offs used, setup percent increase, etc.</t>
  </si>
  <si>
    <t>(ft. lbs.)</t>
  </si>
  <si>
    <t>(lbs.)</t>
  </si>
  <si>
    <t>N/A</t>
  </si>
  <si>
    <t>CIP</t>
  </si>
  <si>
    <t>12" DIA</t>
  </si>
  <si>
    <t>Name of List</t>
  </si>
  <si>
    <t>TPN</t>
  </si>
  <si>
    <t>PHD</t>
  </si>
  <si>
    <t>COU</t>
  </si>
  <si>
    <t xml:space="preserve">DIS </t>
  </si>
  <si>
    <t xml:space="preserve">ABUT </t>
  </si>
  <si>
    <t>PIER1</t>
  </si>
  <si>
    <t>LRFD</t>
  </si>
  <si>
    <t>Test Pile Number</t>
  </si>
  <si>
    <t>ASD/LRFD</t>
  </si>
  <si>
    <t>01</t>
  </si>
  <si>
    <t>AITKIN</t>
  </si>
  <si>
    <t>METRO</t>
  </si>
  <si>
    <t>ASD</t>
  </si>
  <si>
    <t>H-Pile</t>
  </si>
  <si>
    <t>02</t>
  </si>
  <si>
    <t>ANOKA</t>
  </si>
  <si>
    <t>16" DIA</t>
  </si>
  <si>
    <t>Timber</t>
  </si>
  <si>
    <t>03</t>
  </si>
  <si>
    <t>BECKER</t>
  </si>
  <si>
    <t>HP 8 x 36</t>
  </si>
  <si>
    <t>MPF12</t>
  </si>
  <si>
    <t>Other</t>
  </si>
  <si>
    <t>04</t>
  </si>
  <si>
    <t>BELTRAMI</t>
  </si>
  <si>
    <t>HP 10 x 42</t>
  </si>
  <si>
    <t>05</t>
  </si>
  <si>
    <t>BENTON</t>
  </si>
  <si>
    <t>HP 10 x 57</t>
  </si>
  <si>
    <t>06</t>
  </si>
  <si>
    <t>BIG STONE</t>
  </si>
  <si>
    <t>HP 12 x 53</t>
  </si>
  <si>
    <t>07</t>
  </si>
  <si>
    <t>BLUE EARTH</t>
  </si>
  <si>
    <t>HP 12 x 59</t>
  </si>
  <si>
    <t>08</t>
  </si>
  <si>
    <t>BROWN</t>
  </si>
  <si>
    <t>HP 12 x 63</t>
  </si>
  <si>
    <t>09</t>
  </si>
  <si>
    <t>CARLTON</t>
  </si>
  <si>
    <t>HP 12 x 74</t>
  </si>
  <si>
    <t>10</t>
  </si>
  <si>
    <t>CARVER</t>
  </si>
  <si>
    <t>HP 12 x 84</t>
  </si>
  <si>
    <t>11</t>
  </si>
  <si>
    <t>CASS</t>
  </si>
  <si>
    <t>HP 14 x 73</t>
  </si>
  <si>
    <t>12</t>
  </si>
  <si>
    <t>CHIPPEWA</t>
  </si>
  <si>
    <t>HP 14 x 89</t>
  </si>
  <si>
    <t>13</t>
  </si>
  <si>
    <t>CHISAGO</t>
  </si>
  <si>
    <t>HP 14 x 102</t>
  </si>
  <si>
    <t>14</t>
  </si>
  <si>
    <t>CLAY</t>
  </si>
  <si>
    <t>HP 14 x 117</t>
  </si>
  <si>
    <t>15</t>
  </si>
  <si>
    <t>CLEARWATER</t>
  </si>
  <si>
    <t>HP 16 x 88</t>
  </si>
  <si>
    <t>16</t>
  </si>
  <si>
    <t>COOK</t>
  </si>
  <si>
    <t>HP 16 x 101</t>
  </si>
  <si>
    <t>17</t>
  </si>
  <si>
    <t>COTTONWOOD</t>
  </si>
  <si>
    <t>HP 16 x 121</t>
  </si>
  <si>
    <t>18</t>
  </si>
  <si>
    <t>CROW WING</t>
  </si>
  <si>
    <t>HP 16 x 141</t>
  </si>
  <si>
    <t>19</t>
  </si>
  <si>
    <t>DAKOTA</t>
  </si>
  <si>
    <t>HP 16 x 162</t>
  </si>
  <si>
    <t>20</t>
  </si>
  <si>
    <t>DODGE</t>
  </si>
  <si>
    <t>HP 16 x 183</t>
  </si>
  <si>
    <t>21</t>
  </si>
  <si>
    <t>DOUGLAS</t>
  </si>
  <si>
    <t>HP 18 x 135</t>
  </si>
  <si>
    <t>22</t>
  </si>
  <si>
    <t>FARIBAULT</t>
  </si>
  <si>
    <t>HP 18 x 157</t>
  </si>
  <si>
    <t>23</t>
  </si>
  <si>
    <t>FILLMORE</t>
  </si>
  <si>
    <t>HP 18 x 181</t>
  </si>
  <si>
    <t>24</t>
  </si>
  <si>
    <t>FREEBORN</t>
  </si>
  <si>
    <t>HP 18 x 204</t>
  </si>
  <si>
    <t>25</t>
  </si>
  <si>
    <t>GOODHUE</t>
  </si>
  <si>
    <t>26</t>
  </si>
  <si>
    <t>GRANT</t>
  </si>
  <si>
    <t>27</t>
  </si>
  <si>
    <t>HENNEPIN</t>
  </si>
  <si>
    <t>28</t>
  </si>
  <si>
    <t>HOUSTON</t>
  </si>
  <si>
    <t>29</t>
  </si>
  <si>
    <t>HUBBARD</t>
  </si>
  <si>
    <t>30</t>
  </si>
  <si>
    <t>ISANTI</t>
  </si>
  <si>
    <t>31</t>
  </si>
  <si>
    <t>ITASCA</t>
  </si>
  <si>
    <t>32</t>
  </si>
  <si>
    <t>JACKSON</t>
  </si>
  <si>
    <t>33</t>
  </si>
  <si>
    <t>KANABEC</t>
  </si>
  <si>
    <t>34</t>
  </si>
  <si>
    <t>KANDIYOHI</t>
  </si>
  <si>
    <t>35</t>
  </si>
  <si>
    <t>KITTSON</t>
  </si>
  <si>
    <t>36</t>
  </si>
  <si>
    <t>KOOCHICHING</t>
  </si>
  <si>
    <t>37</t>
  </si>
  <si>
    <t>LAC QUI PARLE</t>
  </si>
  <si>
    <t>38</t>
  </si>
  <si>
    <t>LAKE</t>
  </si>
  <si>
    <t>39</t>
  </si>
  <si>
    <t>LAKE OF THE WOODS</t>
  </si>
  <si>
    <t>40</t>
  </si>
  <si>
    <t>LE SUEUR</t>
  </si>
  <si>
    <t>41</t>
  </si>
  <si>
    <t>LINCOLN</t>
  </si>
  <si>
    <t>42</t>
  </si>
  <si>
    <t>LYON</t>
  </si>
  <si>
    <t>43</t>
  </si>
  <si>
    <t>MCLEOD</t>
  </si>
  <si>
    <t>44</t>
  </si>
  <si>
    <t>MAHNOMEN</t>
  </si>
  <si>
    <t>45</t>
  </si>
  <si>
    <t>MARSHALL</t>
  </si>
  <si>
    <t>46</t>
  </si>
  <si>
    <t>MARTIN</t>
  </si>
  <si>
    <t>47</t>
  </si>
  <si>
    <t>MEEKER</t>
  </si>
  <si>
    <t>48</t>
  </si>
  <si>
    <t>MILLE LACS</t>
  </si>
  <si>
    <t>49</t>
  </si>
  <si>
    <t>MORRISON</t>
  </si>
  <si>
    <t>50</t>
  </si>
  <si>
    <t>MOWER</t>
  </si>
  <si>
    <t>51</t>
  </si>
  <si>
    <t>MURRAY</t>
  </si>
  <si>
    <t>52</t>
  </si>
  <si>
    <t>NICOLLET</t>
  </si>
  <si>
    <t>53</t>
  </si>
  <si>
    <t>NOBLES</t>
  </si>
  <si>
    <t>54</t>
  </si>
  <si>
    <t>NORMAN</t>
  </si>
  <si>
    <t>55</t>
  </si>
  <si>
    <t>OLMSTED</t>
  </si>
  <si>
    <t>56</t>
  </si>
  <si>
    <t>OTTER TAIL</t>
  </si>
  <si>
    <t>57</t>
  </si>
  <si>
    <t>PENNINGTON</t>
  </si>
  <si>
    <t>58</t>
  </si>
  <si>
    <t>PINE</t>
  </si>
  <si>
    <t>59</t>
  </si>
  <si>
    <t>PIPESTONE</t>
  </si>
  <si>
    <t>60</t>
  </si>
  <si>
    <t>POLK</t>
  </si>
  <si>
    <t>61</t>
  </si>
  <si>
    <t>POPE</t>
  </si>
  <si>
    <t>62</t>
  </si>
  <si>
    <t>RAMSEY</t>
  </si>
  <si>
    <t>63</t>
  </si>
  <si>
    <t>RED LAKE</t>
  </si>
  <si>
    <t>64</t>
  </si>
  <si>
    <t>REDWOOD</t>
  </si>
  <si>
    <t>65</t>
  </si>
  <si>
    <t>RENVILLE</t>
  </si>
  <si>
    <t>66</t>
  </si>
  <si>
    <t>RICE</t>
  </si>
  <si>
    <t>67</t>
  </si>
  <si>
    <t>ROCK</t>
  </si>
  <si>
    <t>68</t>
  </si>
  <si>
    <t>ROSEAU</t>
  </si>
  <si>
    <t>69</t>
  </si>
  <si>
    <t>ST LOUIS</t>
  </si>
  <si>
    <t>70</t>
  </si>
  <si>
    <t>SCOTT</t>
  </si>
  <si>
    <t>71</t>
  </si>
  <si>
    <t>SHERBURNE</t>
  </si>
  <si>
    <t>72</t>
  </si>
  <si>
    <t>SIBLEY</t>
  </si>
  <si>
    <t>73</t>
  </si>
  <si>
    <t>STEARNS</t>
  </si>
  <si>
    <t>74</t>
  </si>
  <si>
    <t>STEELE</t>
  </si>
  <si>
    <t>75</t>
  </si>
  <si>
    <t>STEVENS</t>
  </si>
  <si>
    <t>76</t>
  </si>
  <si>
    <t>SWIFT</t>
  </si>
  <si>
    <t>77</t>
  </si>
  <si>
    <t>TODD</t>
  </si>
  <si>
    <t>78</t>
  </si>
  <si>
    <t>TRAVERSE</t>
  </si>
  <si>
    <t>79</t>
  </si>
  <si>
    <t>WABASHA</t>
  </si>
  <si>
    <t>80</t>
  </si>
  <si>
    <t>WADENA</t>
  </si>
  <si>
    <t>81</t>
  </si>
  <si>
    <t>WASECA</t>
  </si>
  <si>
    <t>82</t>
  </si>
  <si>
    <t>WASHINGTON</t>
  </si>
  <si>
    <t>83</t>
  </si>
  <si>
    <t>WATONWAN</t>
  </si>
  <si>
    <t>84</t>
  </si>
  <si>
    <t>WILKIN</t>
  </si>
  <si>
    <t>85</t>
  </si>
  <si>
    <t>WINONA</t>
  </si>
  <si>
    <t>86</t>
  </si>
  <si>
    <t>WRIGHT</t>
  </si>
  <si>
    <t>87</t>
  </si>
  <si>
    <t>YELLOW MEDICINE</t>
  </si>
  <si>
    <t>(MPF12)</t>
  </si>
  <si>
    <t>DROP OF HAMMER OR RAM (feet)</t>
  </si>
  <si>
    <t>PENET. PER BLOW (inches)</t>
  </si>
  <si>
    <t>Use with MPF12</t>
  </si>
  <si>
    <t>SELECT A COUNTY</t>
  </si>
  <si>
    <t>SELECT A DISTRICT</t>
  </si>
  <si>
    <t>12 3/4" DIA</t>
  </si>
  <si>
    <t>Precast Concrete</t>
  </si>
  <si>
    <t>18" DIA</t>
  </si>
  <si>
    <t>20" DIA</t>
  </si>
  <si>
    <t>24" DIA</t>
  </si>
  <si>
    <t>OTHER</t>
  </si>
  <si>
    <r>
      <t>R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 (tons)</t>
    </r>
  </si>
  <si>
    <t>the test pile plan length. (do not include State owned cutoffs used)</t>
  </si>
  <si>
    <r>
      <t xml:space="preserve">5. </t>
    </r>
    <r>
      <rPr>
        <b/>
        <sz val="9"/>
        <rFont val="Arial"/>
        <family val="2"/>
      </rPr>
      <t xml:space="preserve">  CUT-OFFS (feet)</t>
    </r>
    <r>
      <rPr>
        <sz val="9"/>
        <rFont val="Arial"/>
        <family val="2"/>
      </rPr>
      <t>:</t>
    </r>
  </si>
  <si>
    <r>
      <t>MnDOT</t>
    </r>
    <r>
      <rPr>
        <sz val="9"/>
        <rFont val="Arial"/>
        <family val="2"/>
      </rPr>
      <t>:  Final authorized length in leads plus State owned cut-off placed in leads less length below cut-off for each pile.</t>
    </r>
  </si>
  <si>
    <r>
      <t xml:space="preserve">6. </t>
    </r>
    <r>
      <rPr>
        <b/>
        <sz val="9"/>
        <rFont val="Arial"/>
        <family val="2"/>
      </rPr>
      <t xml:space="preserve">  DISTANCE BELOW CUT-OFF (feet)</t>
    </r>
    <r>
      <rPr>
        <sz val="9"/>
        <rFont val="Arial"/>
        <family val="2"/>
      </rPr>
      <t>:  Actual length driven below cut-off.</t>
    </r>
  </si>
  <si>
    <t xml:space="preserve">acting power-driven hammers, the energy per blow is equal to WH. </t>
  </si>
  <si>
    <r>
      <t xml:space="preserve">8.   </t>
    </r>
    <r>
      <rPr>
        <b/>
        <sz val="9"/>
        <rFont val="Arial"/>
        <family val="2"/>
      </rPr>
      <t>PENETRATION PER BLOW (inches)</t>
    </r>
    <r>
      <rPr>
        <sz val="9"/>
        <rFont val="Arial"/>
        <family val="2"/>
      </rPr>
      <t>:  Calculate to three significant digits (1.25, 0.625 etc.) based on the last ten blows</t>
    </r>
  </si>
  <si>
    <t>for power-driven hammers.</t>
  </si>
  <si>
    <r>
      <t xml:space="preserve">12. </t>
    </r>
    <r>
      <rPr>
        <b/>
        <sz val="9"/>
        <rFont val="Arial"/>
        <family val="2"/>
      </rPr>
      <t>MnDOT CUT-OFF DRIVEN (feet)</t>
    </r>
    <r>
      <rPr>
        <sz val="9"/>
        <rFont val="Arial"/>
        <family val="2"/>
      </rPr>
      <t>:  Length below cut‑off less final authorized length.</t>
    </r>
  </si>
  <si>
    <t>the test pile plan length. (do not include State owned cut-offs used)</t>
  </si>
  <si>
    <t>SELECT A PILE TYPE</t>
  </si>
  <si>
    <t>SELECT A SIZE</t>
  </si>
  <si>
    <t>NORTH</t>
  </si>
  <si>
    <t>SOUTH</t>
  </si>
  <si>
    <t>EAST</t>
  </si>
  <si>
    <t>WEST</t>
  </si>
  <si>
    <r>
      <t xml:space="preserve">4. </t>
    </r>
    <r>
      <rPr>
        <b/>
        <sz val="9"/>
        <rFont val="Arial"/>
        <family val="2"/>
      </rPr>
      <t xml:space="preserve">  CUTOFFS (feet)</t>
    </r>
    <r>
      <rPr>
        <sz val="9"/>
        <rFont val="Arial"/>
        <family val="2"/>
      </rPr>
      <t>:</t>
    </r>
  </si>
  <si>
    <t>TYPE:</t>
  </si>
  <si>
    <t>MAKE:</t>
  </si>
  <si>
    <t>MODEL:</t>
  </si>
  <si>
    <t>PILE TYPE:</t>
  </si>
  <si>
    <t>SIZE:</t>
  </si>
  <si>
    <t>WALL THICKNESS:</t>
  </si>
  <si>
    <t>CUT-OFF ELEVATION:</t>
  </si>
  <si>
    <t>CONTRACTOR:</t>
  </si>
  <si>
    <t>BRIDGE NO.:</t>
  </si>
  <si>
    <t>LOCATION:</t>
  </si>
  <si>
    <t>COUNTY:</t>
  </si>
  <si>
    <t>DIST.:</t>
  </si>
  <si>
    <t>S.P. (OR S.A.P.) NO.:</t>
  </si>
  <si>
    <t>ABUTMENT:</t>
  </si>
  <si>
    <t>PIER NO.:</t>
  </si>
  <si>
    <t>WT. OF RAM (PISTON):</t>
  </si>
  <si>
    <t>MAX. RATED ENERGY:</t>
  </si>
  <si>
    <t>SETUP INCREASE (%)</t>
  </si>
  <si>
    <r>
      <t>Actual</t>
    </r>
    <r>
      <rPr>
        <sz val="9"/>
        <rFont val="Arial"/>
        <family val="2"/>
      </rPr>
      <t>:  Actual length in leads less length below cut-off for each pile.</t>
    </r>
  </si>
  <si>
    <r>
      <t xml:space="preserve">5. </t>
    </r>
    <r>
      <rPr>
        <b/>
        <sz val="9"/>
        <rFont val="Arial"/>
        <family val="2"/>
      </rPr>
      <t xml:space="preserve">  DISTANCE BELOW CUT-OFF (feet)</t>
    </r>
    <r>
      <rPr>
        <sz val="9"/>
        <rFont val="Arial"/>
        <family val="2"/>
      </rPr>
      <t>:  Actual length driven below cut-off.</t>
    </r>
  </si>
  <si>
    <r>
      <t xml:space="preserve">6.   </t>
    </r>
    <r>
      <rPr>
        <b/>
        <sz val="9"/>
        <rFont val="Arial"/>
        <family val="2"/>
      </rPr>
      <t>DROP OF HAMMER OR RAM (feet)</t>
    </r>
    <r>
      <rPr>
        <sz val="9"/>
        <rFont val="Arial"/>
        <family val="2"/>
      </rPr>
      <t>:  Actual drop of hammer or ram.</t>
    </r>
  </si>
  <si>
    <r>
      <t>11.</t>
    </r>
    <r>
      <rPr>
        <b/>
        <sz val="9"/>
        <rFont val="Arial"/>
        <family val="2"/>
      </rPr>
      <t xml:space="preserve"> AUTHORIZED SPLICE</t>
    </r>
    <r>
      <rPr>
        <sz val="9"/>
        <rFont val="Arial"/>
        <family val="2"/>
      </rPr>
      <t>:  Number of splices eligible for payment. (see Spec. 2452.5)</t>
    </r>
  </si>
  <si>
    <r>
      <t xml:space="preserve">12. </t>
    </r>
    <r>
      <rPr>
        <b/>
        <sz val="9"/>
        <rFont val="Arial"/>
        <family val="2"/>
      </rPr>
      <t>MnDOT CUT-OFF DRIVEN (feet)</t>
    </r>
    <r>
      <rPr>
        <sz val="9"/>
        <rFont val="Arial"/>
        <family val="2"/>
      </rPr>
      <t>:  Length below cut-off less final authorized length.</t>
    </r>
  </si>
  <si>
    <t>owned cut-offs used, setup percent increase, etc.</t>
  </si>
  <si>
    <t>SHEET</t>
  </si>
  <si>
    <t>OF</t>
  </si>
  <si>
    <t>BEARING
(tons)</t>
  </si>
  <si>
    <t>Totals:</t>
  </si>
  <si>
    <t>dist</t>
  </si>
  <si>
    <t>1 &amp; 3</t>
  </si>
  <si>
    <t>Metro</t>
  </si>
  <si>
    <t>2 &amp; 3</t>
  </si>
  <si>
    <t>1, 2 &amp; 3</t>
  </si>
  <si>
    <t>1 &amp; 2</t>
  </si>
  <si>
    <t>2 &amp;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</si>
</sst>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</numFmts>
  <fonts count="54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79B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1" applyBorder="0">
      <alignment horizontal="center" wrapText="1"/>
      <protection/>
    </xf>
    <xf numFmtId="0" fontId="39" fillId="28" borderId="2" applyNumberFormat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1" borderId="2" applyNumberFormat="0" applyAlignment="0" applyProtection="0"/>
    <xf numFmtId="0" fontId="47" fillId="0" borderId="7" applyNumberFormat="0" applyFill="0" applyAlignment="0" applyProtection="0"/>
    <xf numFmtId="0" fontId="48" fillId="32" borderId="0" applyNumberFormat="0" applyBorder="0" applyAlignment="0" applyProtection="0"/>
    <xf numFmtId="0" fontId="0" fillId="33" borderId="8" applyNumberFormat="0" applyFont="0" applyAlignment="0" applyProtection="0"/>
    <xf numFmtId="0" fontId="49" fillId="28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vertical="top"/>
      <protection/>
    </xf>
    <xf numFmtId="0" fontId="1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horizontal="left"/>
      <protection/>
    </xf>
    <xf numFmtId="0" fontId="0" fillId="37" borderId="21" xfId="40" applyFont="1" applyFill="1" applyBorder="1" applyAlignment="1" applyProtection="1">
      <alignment horizontal="center" vertical="center" wrapText="1"/>
      <protection locked="0"/>
    </xf>
    <xf numFmtId="0" fontId="0" fillId="37" borderId="20" xfId="40" applyFont="1" applyFill="1" applyBorder="1" applyAlignment="1" applyProtection="1">
      <alignment horizontal="center" vertical="center" wrapText="1"/>
      <protection locked="0"/>
    </xf>
    <xf numFmtId="0" fontId="0" fillId="37" borderId="22" xfId="40" applyFont="1" applyFill="1" applyBorder="1" applyAlignment="1" applyProtection="1">
      <alignment horizontal="center" vertical="center" wrapText="1"/>
      <protection locked="0"/>
    </xf>
    <xf numFmtId="0" fontId="0" fillId="37" borderId="23" xfId="4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4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0" fillId="35" borderId="27" xfId="0" applyFont="1" applyFill="1" applyBorder="1" applyAlignment="1" applyProtection="1">
      <alignment horizontal="center" vertical="center"/>
      <protection locked="0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0" fillId="37" borderId="31" xfId="40" applyFont="1" applyFill="1" applyBorder="1" applyAlignment="1" applyProtection="1">
      <alignment horizontal="center" vertical="center" wrapText="1"/>
      <protection locked="0"/>
    </xf>
    <xf numFmtId="0" fontId="0" fillId="37" borderId="19" xfId="40" applyFont="1" applyFill="1" applyBorder="1" applyAlignment="1" applyProtection="1">
      <alignment horizontal="center" vertical="center" wrapText="1"/>
      <protection locked="0"/>
    </xf>
    <xf numFmtId="0" fontId="0" fillId="37" borderId="33" xfId="40" applyFont="1" applyFill="1" applyBorder="1" applyAlignment="1" applyProtection="1">
      <alignment horizontal="center" vertical="center" wrapText="1"/>
      <protection locked="0"/>
    </xf>
    <xf numFmtId="0" fontId="0" fillId="37" borderId="34" xfId="4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37" borderId="0" xfId="40" applyFont="1" applyFill="1" applyBorder="1" applyAlignment="1" applyProtection="1">
      <alignment horizontal="center" vertical="center" wrapText="1"/>
      <protection locked="0"/>
    </xf>
    <xf numFmtId="0" fontId="0" fillId="37" borderId="36" xfId="4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0" fillId="37" borderId="21" xfId="40" applyFont="1" applyFill="1" applyBorder="1" applyAlignment="1" applyProtection="1">
      <alignment horizontal="center" vertical="center" wrapText="1"/>
      <protection locked="0"/>
    </xf>
    <xf numFmtId="0" fontId="0" fillId="37" borderId="20" xfId="4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0" fillId="37" borderId="22" xfId="40" applyFont="1" applyFill="1" applyBorder="1" applyAlignment="1" applyProtection="1">
      <alignment horizontal="center" vertical="center" wrapText="1"/>
      <protection locked="0"/>
    </xf>
    <xf numFmtId="0" fontId="0" fillId="37" borderId="23" xfId="4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/>
      <protection/>
    </xf>
    <xf numFmtId="0" fontId="2" fillId="35" borderId="32" xfId="0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center" vertical="center"/>
      <protection locked="0"/>
    </xf>
    <xf numFmtId="9" fontId="2" fillId="35" borderId="42" xfId="0" applyNumberFormat="1" applyFont="1" applyFill="1" applyBorder="1" applyAlignment="1" applyProtection="1">
      <alignment horizontal="center" vertical="center"/>
      <protection locked="0"/>
    </xf>
    <xf numFmtId="9" fontId="2" fillId="35" borderId="33" xfId="0" applyNumberFormat="1" applyFont="1" applyFill="1" applyBorder="1" applyAlignment="1" applyProtection="1">
      <alignment horizontal="center" vertical="center"/>
      <protection locked="0"/>
    </xf>
    <xf numFmtId="9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2" fillId="35" borderId="43" xfId="0" applyFont="1" applyFill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center" vertical="center"/>
      <protection locked="0"/>
    </xf>
    <xf numFmtId="0" fontId="2" fillId="35" borderId="45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3" fillId="34" borderId="31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top"/>
      <protection/>
    </xf>
    <xf numFmtId="0" fontId="2" fillId="0" borderId="50" xfId="0" applyFont="1" applyBorder="1" applyAlignment="1" applyProtection="1">
      <alignment horizontal="left" vertical="top"/>
      <protection/>
    </xf>
    <xf numFmtId="0" fontId="2" fillId="0" borderId="51" xfId="0" applyFont="1" applyBorder="1" applyAlignment="1" applyProtection="1">
      <alignment horizontal="left" vertical="top"/>
      <protection/>
    </xf>
    <xf numFmtId="0" fontId="2" fillId="0" borderId="52" xfId="0" applyFont="1" applyBorder="1" applyAlignment="1" applyProtection="1">
      <alignment horizontal="left" vertical="top"/>
      <protection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0" fontId="2" fillId="35" borderId="54" xfId="0" applyFont="1" applyFill="1" applyBorder="1" applyAlignment="1" applyProtection="1">
      <alignment horizontal="center" vertical="center"/>
      <protection locked="0"/>
    </xf>
    <xf numFmtId="0" fontId="2" fillId="35" borderId="55" xfId="0" applyFont="1" applyFill="1" applyBorder="1" applyAlignment="1" applyProtection="1">
      <alignment horizontal="center" vertical="center"/>
      <protection locked="0"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14" fontId="2" fillId="35" borderId="39" xfId="0" applyNumberFormat="1" applyFont="1" applyFill="1" applyBorder="1" applyAlignment="1" applyProtection="1">
      <alignment horizontal="center" vertical="center"/>
      <protection locked="0"/>
    </xf>
    <xf numFmtId="14" fontId="2" fillId="35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top"/>
      <protection/>
    </xf>
    <xf numFmtId="0" fontId="2" fillId="0" borderId="57" xfId="0" applyFont="1" applyBorder="1" applyAlignment="1" applyProtection="1">
      <alignment horizontal="left" vertical="top"/>
      <protection/>
    </xf>
    <xf numFmtId="0" fontId="2" fillId="0" borderId="58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left" vertical="top"/>
      <protection/>
    </xf>
    <xf numFmtId="0" fontId="2" fillId="0" borderId="31" xfId="0" applyFont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top"/>
      <protection/>
    </xf>
    <xf numFmtId="0" fontId="2" fillId="35" borderId="59" xfId="0" applyFont="1" applyFill="1" applyBorder="1" applyAlignment="1" applyProtection="1">
      <alignment horizontal="center" vertical="center" wrapText="1"/>
      <protection locked="0"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35" borderId="6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46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64" xfId="0" applyFont="1" applyBorder="1" applyAlignment="1" applyProtection="1">
      <alignment horizontal="right"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 vertical="top" wrapText="1"/>
      <protection/>
    </xf>
    <xf numFmtId="0" fontId="3" fillId="0" borderId="66" xfId="0" applyFont="1" applyBorder="1" applyAlignment="1" applyProtection="1">
      <alignment horizontal="center" vertical="top"/>
      <protection/>
    </xf>
    <xf numFmtId="0" fontId="3" fillId="0" borderId="67" xfId="0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2" xfId="0" applyFont="1" applyBorder="1" applyAlignment="1" applyProtection="1">
      <alignment horizontal="center" vertical="top"/>
      <protection/>
    </xf>
    <xf numFmtId="0" fontId="3" fillId="0" borderId="33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 vertical="top"/>
      <protection/>
    </xf>
    <xf numFmtId="0" fontId="3" fillId="0" borderId="65" xfId="0" applyFont="1" applyBorder="1" applyAlignment="1" applyProtection="1">
      <alignment horizontal="center" vertical="top"/>
      <protection/>
    </xf>
    <xf numFmtId="0" fontId="3" fillId="0" borderId="66" xfId="0" applyFont="1" applyBorder="1" applyAlignment="1" applyProtection="1">
      <alignment horizontal="center" vertical="top"/>
      <protection/>
    </xf>
    <xf numFmtId="0" fontId="3" fillId="0" borderId="67" xfId="0" applyFont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left" vertical="center"/>
      <protection locked="0"/>
    </xf>
    <xf numFmtId="0" fontId="2" fillId="35" borderId="69" xfId="0" applyFont="1" applyFill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2" fillId="35" borderId="62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top"/>
      <protection/>
    </xf>
    <xf numFmtId="0" fontId="2" fillId="0" borderId="22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0" fillId="0" borderId="27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70" xfId="0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37" xfId="0" applyFont="1" applyBorder="1" applyAlignment="1" applyProtection="1">
      <alignment horizontal="center" vertical="top" wrapText="1"/>
      <protection/>
    </xf>
    <xf numFmtId="0" fontId="8" fillId="0" borderId="70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8" fillId="0" borderId="32" xfId="0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8" fillId="0" borderId="35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ows per foo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rgb="FFF79646"/>
        </patternFill>
      </fill>
    </dxf>
    <dxf>
      <fill>
        <patternFill>
          <bgColor rgb="FFFF3333"/>
        </patternFill>
      </fill>
    </dxf>
    <dxf>
      <fill>
        <patternFill>
          <bgColor rgb="FFFABF8F"/>
        </patternFill>
      </fill>
    </dxf>
    <dxf>
      <fill>
        <patternFill>
          <bgColor rgb="FFFF3333"/>
        </patternFill>
      </fill>
    </dxf>
    <dxf>
      <fill>
        <patternFill>
          <bgColor rgb="FFF79646"/>
        </patternFill>
      </fill>
    </dxf>
    <dxf>
      <fill>
        <patternFill>
          <bgColor rgb="FFFABF8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</xdr:row>
      <xdr:rowOff>66675</xdr:rowOff>
    </xdr:from>
    <xdr:to>
      <xdr:col>12</xdr:col>
      <xdr:colOff>266700</xdr:colOff>
      <xdr:row>4</xdr:row>
      <xdr:rowOff>114300</xdr:rowOff>
    </xdr:to>
    <xdr:pic>
      <xdr:nvPicPr>
        <xdr:cNvPr id="1" name="Picture 225" descr="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571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66675</xdr:rowOff>
    </xdr:from>
    <xdr:to>
      <xdr:col>5</xdr:col>
      <xdr:colOff>133350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257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6</xdr:row>
      <xdr:rowOff>19050</xdr:rowOff>
    </xdr:from>
    <xdr:to>
      <xdr:col>10</xdr:col>
      <xdr:colOff>76200</xdr:colOff>
      <xdr:row>8</xdr:row>
      <xdr:rowOff>104775</xdr:rowOff>
    </xdr:to>
    <xdr:pic>
      <xdr:nvPicPr>
        <xdr:cNvPr id="3" name="Picture 4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028700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0</xdr:rowOff>
    </xdr:from>
    <xdr:to>
      <xdr:col>13</xdr:col>
      <xdr:colOff>104775</xdr:colOff>
      <xdr:row>4</xdr:row>
      <xdr:rowOff>47625</xdr:rowOff>
    </xdr:to>
    <xdr:pic>
      <xdr:nvPicPr>
        <xdr:cNvPr id="1" name="Picture 225" descr="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6</xdr:row>
      <xdr:rowOff>0</xdr:rowOff>
    </xdr:from>
    <xdr:to>
      <xdr:col>10</xdr:col>
      <xdr:colOff>57150</xdr:colOff>
      <xdr:row>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4182" t="13519" r="7223" b="14497"/>
        <a:stretch>
          <a:fillRect/>
        </a:stretch>
      </xdr:blipFill>
      <xdr:spPr>
        <a:xfrm>
          <a:off x="2695575" y="1076325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161925</xdr:rowOff>
    </xdr:from>
    <xdr:to>
      <xdr:col>5</xdr:col>
      <xdr:colOff>228600</xdr:colOff>
      <xdr:row>140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3524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17"/>
  <sheetViews>
    <sheetView tabSelected="1" zoomScaleSheetLayoutView="115" workbookViewId="0" topLeftCell="A1">
      <selection activeCell="N7" sqref="N7:O7"/>
    </sheetView>
  </sheetViews>
  <sheetFormatPr defaultColWidth="9.140625" defaultRowHeight="12.75"/>
  <cols>
    <col min="1" max="1" width="7.57421875" style="3" bestFit="1" customWidth="1"/>
    <col min="2" max="2" width="3.8515625" style="3" bestFit="1" customWidth="1"/>
    <col min="3" max="3" width="6.57421875" style="3" customWidth="1"/>
    <col min="4" max="4" width="7.28125" style="3" customWidth="1"/>
    <col min="5" max="5" width="6.140625" style="3" bestFit="1" customWidth="1"/>
    <col min="6" max="6" width="6.421875" style="3" customWidth="1"/>
    <col min="7" max="7" width="7.7109375" style="3" customWidth="1"/>
    <col min="8" max="8" width="8.57421875" style="3" customWidth="1"/>
    <col min="9" max="9" width="6.57421875" style="3" bestFit="1" customWidth="1"/>
    <col min="10" max="10" width="5.8515625" style="3" bestFit="1" customWidth="1"/>
    <col min="11" max="11" width="7.140625" style="3" bestFit="1" customWidth="1"/>
    <col min="12" max="12" width="5.140625" style="3" bestFit="1" customWidth="1"/>
    <col min="13" max="13" width="5.7109375" style="3" bestFit="1" customWidth="1"/>
    <col min="14" max="14" width="6.28125" style="3" customWidth="1"/>
    <col min="15" max="15" width="15.57421875" style="3" customWidth="1"/>
    <col min="16" max="16384" width="9.140625" style="3" customWidth="1"/>
  </cols>
  <sheetData>
    <row r="1" spans="1:15" ht="15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ht="7.5" customHeight="1">
      <c r="A2" s="4"/>
    </row>
    <row r="3" spans="1:15" ht="18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2.75">
      <c r="A4" s="153" t="s">
        <v>306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2:15" ht="13.5" thickBot="1">
      <c r="L5" s="154" t="s">
        <v>1</v>
      </c>
      <c r="M5" s="154"/>
      <c r="N5" s="154"/>
      <c r="O5" s="154"/>
    </row>
    <row r="6" spans="1:15" ht="12.75" customHeight="1">
      <c r="A6" s="155" t="s">
        <v>2</v>
      </c>
      <c r="B6" s="156"/>
      <c r="C6" s="156"/>
      <c r="D6" s="156"/>
      <c r="E6" s="156"/>
      <c r="F6" s="157"/>
      <c r="G6" s="158" t="s">
        <v>309</v>
      </c>
      <c r="H6" s="159"/>
      <c r="I6" s="159"/>
      <c r="J6" s="159"/>
      <c r="K6" s="160"/>
      <c r="L6" s="167" t="s">
        <v>45</v>
      </c>
      <c r="M6" s="168"/>
      <c r="N6" s="168"/>
      <c r="O6" s="169"/>
    </row>
    <row r="7" spans="1:15" ht="12.75" customHeight="1">
      <c r="A7" s="51" t="s">
        <v>335</v>
      </c>
      <c r="B7" s="52"/>
      <c r="C7" s="55" t="s">
        <v>37</v>
      </c>
      <c r="D7" s="55"/>
      <c r="E7" s="55"/>
      <c r="F7" s="56"/>
      <c r="G7" s="161"/>
      <c r="H7" s="162"/>
      <c r="I7" s="162"/>
      <c r="J7" s="162"/>
      <c r="K7" s="163"/>
      <c r="L7" s="69" t="s">
        <v>343</v>
      </c>
      <c r="M7" s="70"/>
      <c r="N7" s="71"/>
      <c r="O7" s="72"/>
    </row>
    <row r="8" spans="1:15" ht="12.75">
      <c r="A8" s="59"/>
      <c r="B8" s="60"/>
      <c r="C8" s="61"/>
      <c r="D8" s="61"/>
      <c r="E8" s="61"/>
      <c r="F8" s="62"/>
      <c r="G8" s="161"/>
      <c r="H8" s="162"/>
      <c r="I8" s="162"/>
      <c r="J8" s="162"/>
      <c r="K8" s="163"/>
      <c r="L8" s="69" t="s">
        <v>344</v>
      </c>
      <c r="M8" s="70"/>
      <c r="N8" s="71"/>
      <c r="O8" s="72"/>
    </row>
    <row r="9" spans="1:15" ht="12.75">
      <c r="A9" s="51" t="s">
        <v>336</v>
      </c>
      <c r="B9" s="52"/>
      <c r="C9" s="55"/>
      <c r="D9" s="55"/>
      <c r="E9" s="55"/>
      <c r="F9" s="56"/>
      <c r="G9" s="164"/>
      <c r="H9" s="165"/>
      <c r="I9" s="165"/>
      <c r="J9" s="165"/>
      <c r="K9" s="166"/>
      <c r="L9" s="69" t="s">
        <v>345</v>
      </c>
      <c r="M9" s="70"/>
      <c r="N9" s="71" t="str">
        <f>IF(ISBLANK(N7),"SELECT A COUNTY",VLOOKUP(LEFT('DYNAMIC ENTRY'!N7:O7,2),dropdownlistinfo!H4:I90,2))</f>
        <v>SELECT A COUNTY</v>
      </c>
      <c r="O9" s="72"/>
    </row>
    <row r="10" spans="1:15" ht="12.75" customHeight="1">
      <c r="A10" s="53"/>
      <c r="B10" s="54"/>
      <c r="C10" s="57"/>
      <c r="D10" s="57"/>
      <c r="E10" s="57"/>
      <c r="F10" s="58"/>
      <c r="G10" s="67" t="s">
        <v>338</v>
      </c>
      <c r="H10" s="68"/>
      <c r="I10" s="71" t="s">
        <v>328</v>
      </c>
      <c r="J10" s="71"/>
      <c r="K10" s="72"/>
      <c r="L10" s="69" t="s">
        <v>346</v>
      </c>
      <c r="M10" s="70"/>
      <c r="N10" s="71" t="str">
        <f>IF(ISBLANK(N7),"SELECT A DISTRICT",VLOOKUP(LEFT('DYNAMIC ENTRY'!N7:O7,2),dropdownlistinfo!H4:J90,3))</f>
        <v>SELECT A DISTRICT</v>
      </c>
      <c r="O10" s="72"/>
    </row>
    <row r="11" spans="1:15" ht="13.5" customHeight="1" thickBot="1">
      <c r="A11" s="51" t="s">
        <v>337</v>
      </c>
      <c r="B11" s="52"/>
      <c r="C11" s="61"/>
      <c r="D11" s="61"/>
      <c r="E11" s="61"/>
      <c r="F11" s="62"/>
      <c r="G11" s="69" t="s">
        <v>339</v>
      </c>
      <c r="H11" s="70"/>
      <c r="I11" s="71" t="s">
        <v>329</v>
      </c>
      <c r="J11" s="71"/>
      <c r="K11" s="72"/>
      <c r="L11" s="73" t="s">
        <v>347</v>
      </c>
      <c r="M11" s="74"/>
      <c r="N11" s="74"/>
      <c r="O11" s="34"/>
    </row>
    <row r="12" spans="1:15" ht="15" customHeight="1">
      <c r="A12" s="53"/>
      <c r="B12" s="54"/>
      <c r="C12" s="57"/>
      <c r="D12" s="57"/>
      <c r="E12" s="57"/>
      <c r="F12" s="58"/>
      <c r="G12" s="69" t="s">
        <v>340</v>
      </c>
      <c r="H12" s="70"/>
      <c r="I12" s="71"/>
      <c r="J12" s="71"/>
      <c r="K12" s="72"/>
      <c r="L12" s="77" t="s">
        <v>5</v>
      </c>
      <c r="M12" s="78"/>
      <c r="N12" s="78"/>
      <c r="O12" s="79"/>
    </row>
    <row r="13" spans="1:15" ht="15" customHeight="1">
      <c r="A13" s="47" t="s">
        <v>350</v>
      </c>
      <c r="B13" s="48"/>
      <c r="C13" s="48"/>
      <c r="D13" s="48"/>
      <c r="E13" s="35"/>
      <c r="F13" s="28" t="s">
        <v>89</v>
      </c>
      <c r="G13" s="75" t="s">
        <v>341</v>
      </c>
      <c r="H13" s="76"/>
      <c r="I13" s="71"/>
      <c r="J13" s="71"/>
      <c r="K13" s="72"/>
      <c r="L13" s="80" t="s">
        <v>348</v>
      </c>
      <c r="M13" s="81"/>
      <c r="N13" s="82"/>
      <c r="O13" s="36" t="s">
        <v>90</v>
      </c>
    </row>
    <row r="14" spans="1:15" ht="15" customHeight="1" thickBot="1">
      <c r="A14" s="49" t="s">
        <v>351</v>
      </c>
      <c r="B14" s="50"/>
      <c r="C14" s="50"/>
      <c r="D14" s="50"/>
      <c r="E14" s="33"/>
      <c r="F14" s="29" t="s">
        <v>88</v>
      </c>
      <c r="G14" s="73" t="s">
        <v>342</v>
      </c>
      <c r="H14" s="74"/>
      <c r="I14" s="65"/>
      <c r="J14" s="65"/>
      <c r="K14" s="66"/>
      <c r="L14" s="93" t="s">
        <v>349</v>
      </c>
      <c r="M14" s="94"/>
      <c r="N14" s="95"/>
      <c r="O14" s="34" t="s">
        <v>90</v>
      </c>
    </row>
    <row r="15" spans="1:15" ht="15" customHeight="1">
      <c r="A15" s="178">
        <f>IF(AND(MIN(J23:J45)&lt;0.066,MIN(J23:J45)&gt;0),"MINIMUM PENETRATION PER BLOW TO BE USED IN MPF12 IS 0.066 INCHES PER BLOW. USING 0.066 IN BEARING CALCULATIONS","")</f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/>
    </row>
    <row r="16" spans="1:15" ht="15" customHeight="1">
      <c r="A16" s="181">
        <f>IF(ISBLANK($E$14),IF(AND(ISBLANK($E$14),MAX(H23:H45)&gt;0),"ENTER MAX RATED ENERGY",""),IF(MAX(I23:I45)=0.85*$E$14,"ENERGY EXCEEDS 85% OF MAX RATED. USING 85% IN BEARING CALCULATIONS",""))</f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3"/>
    </row>
    <row r="17" spans="1:15" ht="15" customHeight="1" thickBot="1">
      <c r="A17" s="184">
        <f>IF(MAX(J23:J45)&gt;0.5,"MPF12 IS NOT VALID WHEN S EXCEEDS 0.5 INCHES PER BLOW. BEARING VALUES SHOWN FOR INFORMATION ONLY. CONSULT 2452.E.3","")</f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6"/>
    </row>
    <row r="18" spans="1:15" ht="12.75">
      <c r="A18" s="5">
        <v>1</v>
      </c>
      <c r="B18" s="6">
        <v>2</v>
      </c>
      <c r="C18" s="149">
        <v>3</v>
      </c>
      <c r="D18" s="149"/>
      <c r="E18" s="149">
        <v>4</v>
      </c>
      <c r="F18" s="149"/>
      <c r="G18" s="6">
        <v>5</v>
      </c>
      <c r="H18" s="6">
        <v>6</v>
      </c>
      <c r="I18" s="6">
        <v>7</v>
      </c>
      <c r="J18" s="6">
        <v>8</v>
      </c>
      <c r="K18" s="6">
        <v>9</v>
      </c>
      <c r="L18" s="6">
        <v>10</v>
      </c>
      <c r="M18" s="6">
        <v>11</v>
      </c>
      <c r="N18" s="6">
        <v>12</v>
      </c>
      <c r="O18" s="7">
        <v>13</v>
      </c>
    </row>
    <row r="19" spans="1:15" ht="12.75" customHeight="1">
      <c r="A19" s="63" t="s">
        <v>27</v>
      </c>
      <c r="B19" s="135" t="s">
        <v>28</v>
      </c>
      <c r="C19" s="137" t="s">
        <v>6</v>
      </c>
      <c r="D19" s="137"/>
      <c r="E19" s="137" t="s">
        <v>7</v>
      </c>
      <c r="F19" s="137"/>
      <c r="G19" s="146" t="s">
        <v>31</v>
      </c>
      <c r="H19" s="146" t="s">
        <v>307</v>
      </c>
      <c r="I19" s="135" t="s">
        <v>32</v>
      </c>
      <c r="J19" s="135" t="s">
        <v>308</v>
      </c>
      <c r="K19" s="146" t="s">
        <v>361</v>
      </c>
      <c r="L19" s="135" t="s">
        <v>34</v>
      </c>
      <c r="M19" s="135" t="s">
        <v>35</v>
      </c>
      <c r="N19" s="135" t="s">
        <v>83</v>
      </c>
      <c r="O19" s="138" t="s">
        <v>9</v>
      </c>
    </row>
    <row r="20" spans="1:15" ht="12.75">
      <c r="A20" s="63"/>
      <c r="B20" s="135"/>
      <c r="C20" s="135" t="s">
        <v>29</v>
      </c>
      <c r="D20" s="135" t="s">
        <v>30</v>
      </c>
      <c r="E20" s="140" t="s">
        <v>8</v>
      </c>
      <c r="F20" s="140" t="s">
        <v>82</v>
      </c>
      <c r="G20" s="147"/>
      <c r="H20" s="147"/>
      <c r="I20" s="135"/>
      <c r="J20" s="135"/>
      <c r="K20" s="147"/>
      <c r="L20" s="135"/>
      <c r="M20" s="135"/>
      <c r="N20" s="135"/>
      <c r="O20" s="138"/>
    </row>
    <row r="21" spans="1:15" ht="12.75">
      <c r="A21" s="63"/>
      <c r="B21" s="135"/>
      <c r="C21" s="140"/>
      <c r="D21" s="140"/>
      <c r="E21" s="140"/>
      <c r="F21" s="140"/>
      <c r="G21" s="147"/>
      <c r="H21" s="147"/>
      <c r="I21" s="135"/>
      <c r="J21" s="135"/>
      <c r="K21" s="147"/>
      <c r="L21" s="135"/>
      <c r="M21" s="135"/>
      <c r="N21" s="135"/>
      <c r="O21" s="138"/>
    </row>
    <row r="22" spans="1:15" ht="12" customHeight="1" thickBot="1">
      <c r="A22" s="64"/>
      <c r="B22" s="136"/>
      <c r="C22" s="141"/>
      <c r="D22" s="141"/>
      <c r="E22" s="141"/>
      <c r="F22" s="141"/>
      <c r="G22" s="148"/>
      <c r="H22" s="148"/>
      <c r="I22" s="136"/>
      <c r="J22" s="136"/>
      <c r="K22" s="148"/>
      <c r="L22" s="136"/>
      <c r="M22" s="136"/>
      <c r="N22" s="136"/>
      <c r="O22" s="139"/>
    </row>
    <row r="23" spans="1:15" ht="12" customHeight="1">
      <c r="A23" s="38"/>
      <c r="B23" s="23"/>
      <c r="C23" s="23"/>
      <c r="D23" s="23"/>
      <c r="E23" s="23"/>
      <c r="F23" s="23"/>
      <c r="G23" s="41">
        <f>IF(ISBLANK(D23),"",IF(ISBLANK(E23),"",D23-E23))</f>
      </c>
      <c r="H23" s="24"/>
      <c r="I23" s="11">
        <f>IF(OR($H23="",$E$14="",$E$13=""),"",IF($H23*$E$13&lt;0.85*$E$14,$H23*$E$13,0.85*$E$14))</f>
      </c>
      <c r="J23" s="23"/>
      <c r="K23" s="30">
        <f>IF(OR($I23="",$J23=""),"",20*SQRT($I23/1000)*LOG(10/MAX($J23,0.066)))</f>
      </c>
      <c r="L23" s="23"/>
      <c r="M23" s="24"/>
      <c r="N23" s="23"/>
      <c r="O23" s="26"/>
    </row>
    <row r="24" spans="1:15" ht="12" customHeight="1">
      <c r="A24" s="39"/>
      <c r="B24" s="25"/>
      <c r="C24" s="25"/>
      <c r="D24" s="25"/>
      <c r="E24" s="25"/>
      <c r="F24" s="25"/>
      <c r="G24" s="42">
        <f aca="true" t="shared" si="0" ref="G24:G44">IF(ISBLANK(D24),"",IF(ISBLANK(E24),"",D24-E24))</f>
      </c>
      <c r="H24" s="25"/>
      <c r="I24" s="12">
        <f aca="true" t="shared" si="1" ref="I24:I45">IF(OR($H24="",$E$14="",$E$13=""),"",IF($H24*$E$13&lt;0.85*$E$14,$H24*$E$13,0.85*$E$14))</f>
      </c>
      <c r="J24" s="25"/>
      <c r="K24" s="31">
        <f aca="true" t="shared" si="2" ref="K24:K44">IF(OR($I24="",$J24=""),"",20*SQRT($I24/1000)*LOG(10/MAX($J24,0.066)))</f>
      </c>
      <c r="L24" s="25"/>
      <c r="M24" s="25"/>
      <c r="N24" s="25"/>
      <c r="O24" s="27"/>
    </row>
    <row r="25" spans="1:15" ht="12" customHeight="1">
      <c r="A25" s="39"/>
      <c r="B25" s="25"/>
      <c r="C25" s="25"/>
      <c r="D25" s="25"/>
      <c r="E25" s="25"/>
      <c r="F25" s="25"/>
      <c r="G25" s="42">
        <f t="shared" si="0"/>
      </c>
      <c r="H25" s="25"/>
      <c r="I25" s="12">
        <f t="shared" si="1"/>
      </c>
      <c r="J25" s="25"/>
      <c r="K25" s="31">
        <f t="shared" si="2"/>
      </c>
      <c r="L25" s="25"/>
      <c r="M25" s="25"/>
      <c r="N25" s="25"/>
      <c r="O25" s="27"/>
    </row>
    <row r="26" spans="1:15" ht="12" customHeight="1">
      <c r="A26" s="39"/>
      <c r="B26" s="25"/>
      <c r="C26" s="25"/>
      <c r="D26" s="25"/>
      <c r="E26" s="25"/>
      <c r="F26" s="25"/>
      <c r="G26" s="42">
        <f t="shared" si="0"/>
      </c>
      <c r="H26" s="25"/>
      <c r="I26" s="12">
        <f t="shared" si="1"/>
      </c>
      <c r="J26" s="25"/>
      <c r="K26" s="31">
        <f t="shared" si="2"/>
      </c>
      <c r="L26" s="25"/>
      <c r="M26" s="25"/>
      <c r="N26" s="25"/>
      <c r="O26" s="27"/>
    </row>
    <row r="27" spans="1:15" ht="12" customHeight="1">
      <c r="A27" s="39"/>
      <c r="B27" s="25"/>
      <c r="C27" s="25"/>
      <c r="D27" s="25"/>
      <c r="E27" s="25"/>
      <c r="F27" s="25"/>
      <c r="G27" s="42">
        <f t="shared" si="0"/>
      </c>
      <c r="H27" s="25"/>
      <c r="I27" s="12">
        <f t="shared" si="1"/>
      </c>
      <c r="J27" s="25"/>
      <c r="K27" s="31">
        <f t="shared" si="2"/>
      </c>
      <c r="L27" s="25"/>
      <c r="M27" s="25"/>
      <c r="N27" s="25"/>
      <c r="O27" s="27"/>
    </row>
    <row r="28" spans="1:15" ht="12" customHeight="1">
      <c r="A28" s="39"/>
      <c r="B28" s="25"/>
      <c r="C28" s="25"/>
      <c r="D28" s="25"/>
      <c r="E28" s="25"/>
      <c r="F28" s="25"/>
      <c r="G28" s="42">
        <f t="shared" si="0"/>
      </c>
      <c r="H28" s="25"/>
      <c r="I28" s="12">
        <f t="shared" si="1"/>
      </c>
      <c r="J28" s="25"/>
      <c r="K28" s="31">
        <f t="shared" si="2"/>
      </c>
      <c r="L28" s="25"/>
      <c r="M28" s="25"/>
      <c r="N28" s="25"/>
      <c r="O28" s="27"/>
    </row>
    <row r="29" spans="1:15" ht="12" customHeight="1">
      <c r="A29" s="39"/>
      <c r="B29" s="25"/>
      <c r="C29" s="25"/>
      <c r="D29" s="25"/>
      <c r="E29" s="25"/>
      <c r="F29" s="25"/>
      <c r="G29" s="42">
        <f t="shared" si="0"/>
      </c>
      <c r="H29" s="25"/>
      <c r="I29" s="12">
        <f t="shared" si="1"/>
      </c>
      <c r="J29" s="25"/>
      <c r="K29" s="31">
        <f t="shared" si="2"/>
      </c>
      <c r="L29" s="25"/>
      <c r="M29" s="25"/>
      <c r="N29" s="25"/>
      <c r="O29" s="27"/>
    </row>
    <row r="30" spans="1:15" ht="12" customHeight="1">
      <c r="A30" s="39"/>
      <c r="B30" s="25"/>
      <c r="C30" s="25"/>
      <c r="D30" s="25"/>
      <c r="E30" s="25"/>
      <c r="F30" s="25"/>
      <c r="G30" s="42">
        <f t="shared" si="0"/>
      </c>
      <c r="H30" s="25"/>
      <c r="I30" s="12">
        <f t="shared" si="1"/>
      </c>
      <c r="J30" s="25"/>
      <c r="K30" s="31">
        <f t="shared" si="2"/>
      </c>
      <c r="L30" s="25"/>
      <c r="M30" s="25"/>
      <c r="N30" s="25"/>
      <c r="O30" s="27"/>
    </row>
    <row r="31" spans="1:15" ht="12" customHeight="1">
      <c r="A31" s="39"/>
      <c r="B31" s="25"/>
      <c r="C31" s="25"/>
      <c r="D31" s="25"/>
      <c r="E31" s="25"/>
      <c r="F31" s="25"/>
      <c r="G31" s="42">
        <f t="shared" si="0"/>
      </c>
      <c r="H31" s="25"/>
      <c r="I31" s="12">
        <f t="shared" si="1"/>
      </c>
      <c r="J31" s="25"/>
      <c r="K31" s="31">
        <f t="shared" si="2"/>
      </c>
      <c r="L31" s="25"/>
      <c r="M31" s="25"/>
      <c r="N31" s="25"/>
      <c r="O31" s="27"/>
    </row>
    <row r="32" spans="1:15" ht="12" customHeight="1">
      <c r="A32" s="39"/>
      <c r="B32" s="25"/>
      <c r="C32" s="25"/>
      <c r="D32" s="25"/>
      <c r="E32" s="25"/>
      <c r="F32" s="25"/>
      <c r="G32" s="42">
        <f t="shared" si="0"/>
      </c>
      <c r="H32" s="25"/>
      <c r="I32" s="12">
        <f t="shared" si="1"/>
      </c>
      <c r="J32" s="25"/>
      <c r="K32" s="31">
        <f t="shared" si="2"/>
      </c>
      <c r="L32" s="25"/>
      <c r="M32" s="25"/>
      <c r="N32" s="25"/>
      <c r="O32" s="27"/>
    </row>
    <row r="33" spans="1:15" ht="12" customHeight="1">
      <c r="A33" s="39"/>
      <c r="B33" s="25"/>
      <c r="C33" s="25"/>
      <c r="D33" s="25"/>
      <c r="E33" s="25"/>
      <c r="F33" s="25"/>
      <c r="G33" s="42">
        <f t="shared" si="0"/>
      </c>
      <c r="H33" s="25"/>
      <c r="I33" s="12">
        <f t="shared" si="1"/>
      </c>
      <c r="J33" s="25"/>
      <c r="K33" s="31">
        <f t="shared" si="2"/>
      </c>
      <c r="L33" s="25"/>
      <c r="M33" s="25"/>
      <c r="N33" s="25"/>
      <c r="O33" s="27"/>
    </row>
    <row r="34" spans="1:15" ht="12" customHeight="1">
      <c r="A34" s="39"/>
      <c r="B34" s="25"/>
      <c r="C34" s="25"/>
      <c r="D34" s="25"/>
      <c r="E34" s="25"/>
      <c r="F34" s="25"/>
      <c r="G34" s="42">
        <f t="shared" si="0"/>
      </c>
      <c r="H34" s="25"/>
      <c r="I34" s="12">
        <f t="shared" si="1"/>
      </c>
      <c r="J34" s="25"/>
      <c r="K34" s="31">
        <f t="shared" si="2"/>
      </c>
      <c r="L34" s="25"/>
      <c r="M34" s="25"/>
      <c r="N34" s="25"/>
      <c r="O34" s="27"/>
    </row>
    <row r="35" spans="1:15" ht="12" customHeight="1">
      <c r="A35" s="39"/>
      <c r="B35" s="25"/>
      <c r="C35" s="25"/>
      <c r="D35" s="25"/>
      <c r="E35" s="25"/>
      <c r="F35" s="25"/>
      <c r="G35" s="42">
        <f t="shared" si="0"/>
      </c>
      <c r="H35" s="25"/>
      <c r="I35" s="12">
        <f t="shared" si="1"/>
      </c>
      <c r="J35" s="25"/>
      <c r="K35" s="31">
        <f t="shared" si="2"/>
      </c>
      <c r="L35" s="25"/>
      <c r="M35" s="25"/>
      <c r="N35" s="25"/>
      <c r="O35" s="27"/>
    </row>
    <row r="36" spans="1:15" ht="12" customHeight="1">
      <c r="A36" s="39"/>
      <c r="B36" s="25"/>
      <c r="C36" s="25"/>
      <c r="D36" s="25"/>
      <c r="E36" s="25"/>
      <c r="F36" s="25"/>
      <c r="G36" s="42">
        <f t="shared" si="0"/>
      </c>
      <c r="H36" s="25"/>
      <c r="I36" s="12">
        <f t="shared" si="1"/>
      </c>
      <c r="J36" s="25"/>
      <c r="K36" s="31">
        <f t="shared" si="2"/>
      </c>
      <c r="L36" s="25"/>
      <c r="M36" s="25"/>
      <c r="N36" s="25"/>
      <c r="O36" s="27"/>
    </row>
    <row r="37" spans="1:15" ht="12" customHeight="1">
      <c r="A37" s="39"/>
      <c r="B37" s="25"/>
      <c r="C37" s="25"/>
      <c r="D37" s="25"/>
      <c r="E37" s="25"/>
      <c r="F37" s="25"/>
      <c r="G37" s="42">
        <f t="shared" si="0"/>
      </c>
      <c r="H37" s="25"/>
      <c r="I37" s="12">
        <f t="shared" si="1"/>
      </c>
      <c r="J37" s="25"/>
      <c r="K37" s="31">
        <f t="shared" si="2"/>
      </c>
      <c r="L37" s="25"/>
      <c r="M37" s="25"/>
      <c r="N37" s="25"/>
      <c r="O37" s="27"/>
    </row>
    <row r="38" spans="1:15" ht="12" customHeight="1">
      <c r="A38" s="39"/>
      <c r="B38" s="25"/>
      <c r="C38" s="25"/>
      <c r="D38" s="25"/>
      <c r="E38" s="25"/>
      <c r="F38" s="25"/>
      <c r="G38" s="42">
        <f t="shared" si="0"/>
      </c>
      <c r="H38" s="25"/>
      <c r="I38" s="12">
        <f t="shared" si="1"/>
      </c>
      <c r="J38" s="25"/>
      <c r="K38" s="31">
        <f t="shared" si="2"/>
      </c>
      <c r="L38" s="25"/>
      <c r="M38" s="25"/>
      <c r="N38" s="25"/>
      <c r="O38" s="27"/>
    </row>
    <row r="39" spans="1:15" ht="12" customHeight="1">
      <c r="A39" s="39"/>
      <c r="B39" s="25"/>
      <c r="C39" s="25"/>
      <c r="D39" s="25"/>
      <c r="E39" s="25"/>
      <c r="F39" s="25"/>
      <c r="G39" s="42">
        <f t="shared" si="0"/>
      </c>
      <c r="H39" s="25"/>
      <c r="I39" s="12">
        <f t="shared" si="1"/>
      </c>
      <c r="J39" s="25"/>
      <c r="K39" s="31">
        <f t="shared" si="2"/>
      </c>
      <c r="L39" s="25"/>
      <c r="M39" s="25"/>
      <c r="N39" s="25"/>
      <c r="O39" s="27"/>
    </row>
    <row r="40" spans="1:15" ht="12" customHeight="1">
      <c r="A40" s="39"/>
      <c r="B40" s="25"/>
      <c r="C40" s="25"/>
      <c r="D40" s="25"/>
      <c r="E40" s="25"/>
      <c r="F40" s="25"/>
      <c r="G40" s="42">
        <f t="shared" si="0"/>
      </c>
      <c r="H40" s="25"/>
      <c r="I40" s="12">
        <f t="shared" si="1"/>
      </c>
      <c r="J40" s="25"/>
      <c r="K40" s="31">
        <f t="shared" si="2"/>
      </c>
      <c r="L40" s="25"/>
      <c r="M40" s="25"/>
      <c r="N40" s="25"/>
      <c r="O40" s="27"/>
    </row>
    <row r="41" spans="1:15" ht="12" customHeight="1">
      <c r="A41" s="39"/>
      <c r="B41" s="25"/>
      <c r="C41" s="25"/>
      <c r="D41" s="25"/>
      <c r="E41" s="25"/>
      <c r="F41" s="25"/>
      <c r="G41" s="42">
        <f t="shared" si="0"/>
      </c>
      <c r="H41" s="25"/>
      <c r="I41" s="12">
        <f t="shared" si="1"/>
      </c>
      <c r="J41" s="25"/>
      <c r="K41" s="31">
        <f t="shared" si="2"/>
      </c>
      <c r="L41" s="25"/>
      <c r="M41" s="25"/>
      <c r="N41" s="25"/>
      <c r="O41" s="27"/>
    </row>
    <row r="42" spans="1:15" ht="12" customHeight="1">
      <c r="A42" s="39"/>
      <c r="B42" s="25"/>
      <c r="C42" s="25"/>
      <c r="D42" s="25"/>
      <c r="E42" s="25"/>
      <c r="F42" s="25"/>
      <c r="G42" s="42">
        <f t="shared" si="0"/>
      </c>
      <c r="H42" s="25"/>
      <c r="I42" s="12">
        <f t="shared" si="1"/>
      </c>
      <c r="J42" s="25"/>
      <c r="K42" s="31">
        <f t="shared" si="2"/>
      </c>
      <c r="L42" s="25"/>
      <c r="M42" s="25"/>
      <c r="N42" s="25"/>
      <c r="O42" s="27"/>
    </row>
    <row r="43" spans="1:15" ht="12" customHeight="1">
      <c r="A43" s="39"/>
      <c r="B43" s="25"/>
      <c r="C43" s="25"/>
      <c r="D43" s="25"/>
      <c r="E43" s="25"/>
      <c r="F43" s="25"/>
      <c r="G43" s="42">
        <f t="shared" si="0"/>
      </c>
      <c r="H43" s="25"/>
      <c r="I43" s="12">
        <f t="shared" si="1"/>
      </c>
      <c r="J43" s="25"/>
      <c r="K43" s="31">
        <f t="shared" si="2"/>
      </c>
      <c r="L43" s="25"/>
      <c r="M43" s="25"/>
      <c r="N43" s="25"/>
      <c r="O43" s="27"/>
    </row>
    <row r="44" spans="1:15" ht="12" customHeight="1">
      <c r="A44" s="39"/>
      <c r="B44" s="25"/>
      <c r="C44" s="25"/>
      <c r="D44" s="25"/>
      <c r="E44" s="25"/>
      <c r="F44" s="25"/>
      <c r="G44" s="42">
        <f t="shared" si="0"/>
      </c>
      <c r="H44" s="25"/>
      <c r="I44" s="37">
        <f t="shared" si="1"/>
      </c>
      <c r="J44" s="25"/>
      <c r="K44" s="31">
        <f t="shared" si="2"/>
      </c>
      <c r="L44" s="25"/>
      <c r="M44" s="25"/>
      <c r="N44" s="25"/>
      <c r="O44" s="27"/>
    </row>
    <row r="45" spans="1:15" ht="12" customHeight="1" thickBot="1">
      <c r="A45" s="45" t="s">
        <v>362</v>
      </c>
      <c r="B45" s="46"/>
      <c r="C45" s="25">
        <f>SUM(C23:C44)</f>
        <v>0</v>
      </c>
      <c r="D45" s="25">
        <f>SUM(D23:D44)</f>
        <v>0</v>
      </c>
      <c r="E45" s="25">
        <f>SUM(E23:E44)</f>
        <v>0</v>
      </c>
      <c r="F45" s="25">
        <f>SUM(F23:F44)</f>
        <v>0</v>
      </c>
      <c r="G45" s="25">
        <f>SUM(G23:G44)</f>
        <v>0</v>
      </c>
      <c r="H45" s="25"/>
      <c r="I45" s="13">
        <f t="shared" si="1"/>
      </c>
      <c r="J45" s="25"/>
      <c r="K45" s="25">
        <f>SUM(K23:K44)</f>
        <v>0</v>
      </c>
      <c r="L45" s="25"/>
      <c r="M45" s="25"/>
      <c r="N45" s="25"/>
      <c r="O45" s="27"/>
    </row>
    <row r="46" spans="1:15" ht="13.5" customHeight="1" thickBot="1">
      <c r="A46" s="121" t="s">
        <v>10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  <row r="47" spans="1:15" ht="28.5" customHeight="1" thickBot="1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4"/>
    </row>
    <row r="48" spans="1:15" ht="12.75" customHeight="1">
      <c r="A48" s="124" t="s">
        <v>11</v>
      </c>
      <c r="B48" s="125"/>
      <c r="C48" s="125"/>
      <c r="D48" s="125"/>
      <c r="E48" s="125"/>
      <c r="F48" s="125"/>
      <c r="G48" s="125"/>
      <c r="H48" s="126"/>
      <c r="I48" s="124" t="s">
        <v>16</v>
      </c>
      <c r="J48" s="125"/>
      <c r="K48" s="125"/>
      <c r="L48" s="125"/>
      <c r="M48" s="125"/>
      <c r="N48" s="125"/>
      <c r="O48" s="126"/>
    </row>
    <row r="49" spans="1:15" ht="12.75" customHeight="1">
      <c r="A49" s="127" t="s">
        <v>12</v>
      </c>
      <c r="B49" s="128"/>
      <c r="C49" s="128"/>
      <c r="D49" s="128"/>
      <c r="E49" s="128"/>
      <c r="F49" s="129" t="s">
        <v>352</v>
      </c>
      <c r="G49" s="128"/>
      <c r="H49" s="130"/>
      <c r="I49" s="110" t="s">
        <v>17</v>
      </c>
      <c r="J49" s="108"/>
      <c r="K49" s="108"/>
      <c r="L49" s="108"/>
      <c r="M49" s="131" t="s">
        <v>84</v>
      </c>
      <c r="N49" s="108"/>
      <c r="O49" s="109"/>
    </row>
    <row r="50" spans="1:15" ht="12.75">
      <c r="A50" s="84"/>
      <c r="B50" s="85"/>
      <c r="C50" s="85"/>
      <c r="D50" s="85"/>
      <c r="E50" s="85"/>
      <c r="F50" s="86"/>
      <c r="G50" s="87"/>
      <c r="H50" s="88"/>
      <c r="I50" s="89"/>
      <c r="J50" s="90"/>
      <c r="K50" s="90"/>
      <c r="L50" s="90"/>
      <c r="M50" s="91"/>
      <c r="N50" s="90"/>
      <c r="O50" s="92"/>
    </row>
    <row r="51" spans="1:15" ht="12.75" customHeight="1">
      <c r="A51" s="110" t="s">
        <v>13</v>
      </c>
      <c r="B51" s="108"/>
      <c r="C51" s="108"/>
      <c r="D51" s="108"/>
      <c r="E51" s="108"/>
      <c r="F51" s="108"/>
      <c r="G51" s="108"/>
      <c r="H51" s="109"/>
      <c r="I51" s="110" t="s">
        <v>18</v>
      </c>
      <c r="J51" s="108"/>
      <c r="K51" s="108"/>
      <c r="L51" s="108"/>
      <c r="M51" s="108" t="s">
        <v>21</v>
      </c>
      <c r="N51" s="108"/>
      <c r="O51" s="109"/>
    </row>
    <row r="52" spans="1:15" ht="12.75">
      <c r="A52" s="89"/>
      <c r="B52" s="90"/>
      <c r="C52" s="90"/>
      <c r="D52" s="90"/>
      <c r="E52" s="90"/>
      <c r="F52" s="90"/>
      <c r="G52" s="90"/>
      <c r="H52" s="92"/>
      <c r="I52" s="89"/>
      <c r="J52" s="90"/>
      <c r="K52" s="90"/>
      <c r="L52" s="90"/>
      <c r="M52" s="90"/>
      <c r="N52" s="90"/>
      <c r="O52" s="92"/>
    </row>
    <row r="53" spans="1:15" ht="12.75" customHeight="1">
      <c r="A53" s="110" t="s">
        <v>14</v>
      </c>
      <c r="B53" s="108"/>
      <c r="C53" s="108"/>
      <c r="D53" s="108"/>
      <c r="E53" s="108"/>
      <c r="F53" s="108"/>
      <c r="G53" s="108"/>
      <c r="H53" s="109"/>
      <c r="I53" s="110" t="s">
        <v>19</v>
      </c>
      <c r="J53" s="108"/>
      <c r="K53" s="108"/>
      <c r="L53" s="108"/>
      <c r="M53" s="108" t="s">
        <v>22</v>
      </c>
      <c r="N53" s="108"/>
      <c r="O53" s="109"/>
    </row>
    <row r="54" spans="1:15" ht="12.75">
      <c r="A54" s="89"/>
      <c r="B54" s="90"/>
      <c r="C54" s="90"/>
      <c r="D54" s="90"/>
      <c r="E54" s="90"/>
      <c r="F54" s="90"/>
      <c r="G54" s="90"/>
      <c r="H54" s="92"/>
      <c r="I54" s="89"/>
      <c r="J54" s="90"/>
      <c r="K54" s="90"/>
      <c r="L54" s="90"/>
      <c r="M54" s="90"/>
      <c r="N54" s="90"/>
      <c r="O54" s="92"/>
    </row>
    <row r="55" spans="1:15" ht="14.25" customHeight="1">
      <c r="A55" s="107" t="s">
        <v>318</v>
      </c>
      <c r="B55" s="108"/>
      <c r="C55" s="108"/>
      <c r="D55" s="108"/>
      <c r="E55" s="108" t="s">
        <v>24</v>
      </c>
      <c r="F55" s="108"/>
      <c r="G55" s="108"/>
      <c r="H55" s="109"/>
      <c r="I55" s="110" t="s">
        <v>20</v>
      </c>
      <c r="J55" s="108"/>
      <c r="K55" s="108"/>
      <c r="L55" s="108"/>
      <c r="M55" s="108"/>
      <c r="N55" s="108"/>
      <c r="O55" s="109"/>
    </row>
    <row r="56" spans="1:15" ht="16.5" customHeight="1" thickBot="1">
      <c r="A56" s="115"/>
      <c r="B56" s="116"/>
      <c r="C56" s="116"/>
      <c r="D56" s="116"/>
      <c r="E56" s="116"/>
      <c r="F56" s="116"/>
      <c r="G56" s="116"/>
      <c r="H56" s="117"/>
      <c r="I56" s="118"/>
      <c r="J56" s="116"/>
      <c r="K56" s="116"/>
      <c r="L56" s="116"/>
      <c r="M56" s="116"/>
      <c r="N56" s="116"/>
      <c r="O56" s="117"/>
    </row>
    <row r="57" spans="1:15" ht="15" customHeight="1">
      <c r="A57" s="111" t="s">
        <v>15</v>
      </c>
      <c r="B57" s="112"/>
      <c r="C57" s="112"/>
      <c r="D57" s="112"/>
      <c r="E57" s="112"/>
      <c r="F57" s="113"/>
      <c r="G57" s="111" t="s">
        <v>23</v>
      </c>
      <c r="H57" s="112"/>
      <c r="I57" s="112"/>
      <c r="J57" s="112"/>
      <c r="K57" s="114"/>
      <c r="L57" s="8" t="s">
        <v>25</v>
      </c>
      <c r="M57" s="119"/>
      <c r="N57" s="119"/>
      <c r="O57" s="120"/>
    </row>
    <row r="58" spans="1:15" ht="9.75" customHeight="1">
      <c r="A58" s="89"/>
      <c r="B58" s="90"/>
      <c r="C58" s="90"/>
      <c r="D58" s="90"/>
      <c r="E58" s="90"/>
      <c r="F58" s="92"/>
      <c r="G58" s="89"/>
      <c r="H58" s="90"/>
      <c r="I58" s="90"/>
      <c r="J58" s="90"/>
      <c r="K58" s="142"/>
      <c r="L58" s="170" t="s">
        <v>359</v>
      </c>
      <c r="M58" s="172"/>
      <c r="N58" s="174" t="s">
        <v>360</v>
      </c>
      <c r="O58" s="176"/>
    </row>
    <row r="59" spans="1:15" ht="9" customHeight="1" thickBot="1">
      <c r="A59" s="143"/>
      <c r="B59" s="144"/>
      <c r="C59" s="144"/>
      <c r="D59" s="144"/>
      <c r="E59" s="144"/>
      <c r="F59" s="187"/>
      <c r="G59" s="143"/>
      <c r="H59" s="144"/>
      <c r="I59" s="144"/>
      <c r="J59" s="144"/>
      <c r="K59" s="145"/>
      <c r="L59" s="171"/>
      <c r="M59" s="173"/>
      <c r="N59" s="175"/>
      <c r="O59" s="177"/>
    </row>
    <row r="60" spans="1:15" ht="15">
      <c r="A60" s="102" t="s">
        <v>51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ht="15.75">
      <c r="A61" s="103" t="s">
        <v>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ht="12.75">
      <c r="A62" s="104" t="s">
        <v>62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2:15" ht="12.75">
      <c r="B63" s="9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104" t="s">
        <v>52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</row>
    <row r="65" spans="2:15" ht="12.75">
      <c r="B65" s="105" t="s">
        <v>64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2:15" ht="12.75">
      <c r="B66" s="9" t="s">
        <v>65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2.75">
      <c r="B67" s="9" t="s">
        <v>66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2.75">
      <c r="B68" s="9" t="s">
        <v>79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3:15" ht="12.75">
      <c r="C69" s="10" t="s">
        <v>75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3:15" ht="12.75">
      <c r="C70" s="9" t="s">
        <v>327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3:15" ht="12.75">
      <c r="C71" s="10" t="s">
        <v>67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ht="12.75">
      <c r="B72" s="9" t="s">
        <v>334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3:15" ht="12.75">
      <c r="C73" s="10" t="s">
        <v>353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3:15" ht="12.75">
      <c r="C74" s="10" t="s">
        <v>321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2:15" ht="12.75">
      <c r="B75" s="9" t="s">
        <v>354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2.75">
      <c r="B76" s="9" t="s">
        <v>355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5" ht="12.75">
      <c r="B77" s="32" t="s">
        <v>76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3:15" ht="12.75">
      <c r="C78" s="9" t="s">
        <v>323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5" ht="12.75">
      <c r="B79" s="9" t="s">
        <v>324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3:15" ht="12.75">
      <c r="C80" s="9" t="s">
        <v>325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2.75">
      <c r="B81" s="9" t="s">
        <v>86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2.75">
      <c r="B82" s="9" t="s">
        <v>70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2.75">
      <c r="B83" s="9" t="s">
        <v>356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2.75">
      <c r="B84" s="9" t="s">
        <v>357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2.75">
      <c r="B85" s="9" t="s">
        <v>77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3:15" ht="12.75">
      <c r="C86" s="9" t="s">
        <v>78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3:15" ht="12.75">
      <c r="C87" s="9" t="s">
        <v>358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3:15" ht="12.75">
      <c r="C88" s="10" t="s">
        <v>72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2.75">
      <c r="B89" s="9" t="s">
        <v>73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ht="12.75">
      <c r="B90" s="9" t="s">
        <v>74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ht="12.75">
      <c r="A92" s="100" t="s">
        <v>53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1:15" ht="12.75">
      <c r="A93" s="101" t="s">
        <v>80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5" ht="12.75">
      <c r="A94" s="101" t="s">
        <v>81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5" s="40" customFormat="1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1:15" s="40" customFormat="1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1:15" s="40" customFormat="1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1:15" s="40" customFormat="1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1:15" s="40" customFormat="1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1:15" s="40" customFormat="1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1:15" s="40" customFormat="1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1:15" s="40" customFormat="1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1:15" s="40" customFormat="1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1:15" s="40" customFormat="1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s="40" customFormat="1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5" s="40" customFormat="1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s="40" customFormat="1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s="40" customFormat="1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1:15" s="40" customFormat="1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1:15" ht="12.75">
      <c r="A110" s="96" t="s">
        <v>54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1:15" ht="12.75">
      <c r="A111" s="97" t="s">
        <v>55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12.75">
      <c r="A112" s="83" t="s">
        <v>56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</row>
    <row r="113" spans="1:15" ht="12.75">
      <c r="A113" s="97" t="s">
        <v>57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12.75">
      <c r="A114" s="83" t="s">
        <v>58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</row>
    <row r="115" spans="1:15" ht="12.75">
      <c r="A115" s="96" t="s">
        <v>59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1:15" ht="12.75">
      <c r="A116" s="83" t="s">
        <v>60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</row>
    <row r="117" spans="1:15" ht="12.75">
      <c r="A117" s="83" t="s">
        <v>61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</sheetData>
  <sheetProtection password="C8F4" sheet="1" formatCells="0" formatColumns="0" formatRows="0" insertColumns="0" insertRows="0" insertHyperlinks="0" deleteColumns="0" deleteRows="0" sort="0" autoFilter="0" pivotTables="0"/>
  <mergeCells count="131">
    <mergeCell ref="L58:L59"/>
    <mergeCell ref="M58:M59"/>
    <mergeCell ref="N58:N59"/>
    <mergeCell ref="O58:O59"/>
    <mergeCell ref="A15:O15"/>
    <mergeCell ref="A16:O16"/>
    <mergeCell ref="A17:O17"/>
    <mergeCell ref="I54:L54"/>
    <mergeCell ref="M54:O54"/>
    <mergeCell ref="A58:F59"/>
    <mergeCell ref="A1:O1"/>
    <mergeCell ref="A3:O3"/>
    <mergeCell ref="A4:O4"/>
    <mergeCell ref="L5:O5"/>
    <mergeCell ref="A6:F6"/>
    <mergeCell ref="G6:K9"/>
    <mergeCell ref="L6:O6"/>
    <mergeCell ref="N7:O7"/>
    <mergeCell ref="L7:M7"/>
    <mergeCell ref="L8:M8"/>
    <mergeCell ref="G58:K59"/>
    <mergeCell ref="H19:H22"/>
    <mergeCell ref="L19:L22"/>
    <mergeCell ref="M19:M22"/>
    <mergeCell ref="C18:D18"/>
    <mergeCell ref="E18:F18"/>
    <mergeCell ref="G19:G22"/>
    <mergeCell ref="I19:I22"/>
    <mergeCell ref="J19:J22"/>
    <mergeCell ref="K19:K22"/>
    <mergeCell ref="B19:B22"/>
    <mergeCell ref="C19:D19"/>
    <mergeCell ref="E19:F19"/>
    <mergeCell ref="N19:N22"/>
    <mergeCell ref="O19:O22"/>
    <mergeCell ref="C20:C22"/>
    <mergeCell ref="D20:D22"/>
    <mergeCell ref="E20:E22"/>
    <mergeCell ref="F20:F22"/>
    <mergeCell ref="A46:O46"/>
    <mergeCell ref="A48:H48"/>
    <mergeCell ref="I48:O48"/>
    <mergeCell ref="A49:E49"/>
    <mergeCell ref="F49:H49"/>
    <mergeCell ref="I49:L49"/>
    <mergeCell ref="M49:O49"/>
    <mergeCell ref="A47:O47"/>
    <mergeCell ref="A51:H51"/>
    <mergeCell ref="I51:L51"/>
    <mergeCell ref="M51:O51"/>
    <mergeCell ref="A53:H53"/>
    <mergeCell ref="I53:L53"/>
    <mergeCell ref="M53:O53"/>
    <mergeCell ref="A52:H52"/>
    <mergeCell ref="I52:L52"/>
    <mergeCell ref="M52:O52"/>
    <mergeCell ref="A55:D55"/>
    <mergeCell ref="E55:H55"/>
    <mergeCell ref="I55:O55"/>
    <mergeCell ref="A57:F57"/>
    <mergeCell ref="G57:K57"/>
    <mergeCell ref="A56:D56"/>
    <mergeCell ref="E56:H56"/>
    <mergeCell ref="I56:O56"/>
    <mergeCell ref="M57:O57"/>
    <mergeCell ref="A60:O60"/>
    <mergeCell ref="A61:O61"/>
    <mergeCell ref="A62:O62"/>
    <mergeCell ref="A64:O64"/>
    <mergeCell ref="B65:O65"/>
    <mergeCell ref="A91:O91"/>
    <mergeCell ref="A92:O92"/>
    <mergeCell ref="A93:O93"/>
    <mergeCell ref="A94:O94"/>
    <mergeCell ref="A95:O95"/>
    <mergeCell ref="A96:O96"/>
    <mergeCell ref="A97:O97"/>
    <mergeCell ref="A112:O112"/>
    <mergeCell ref="A113:O113"/>
    <mergeCell ref="A114:O114"/>
    <mergeCell ref="A102:O102"/>
    <mergeCell ref="A103:O103"/>
    <mergeCell ref="A115:O115"/>
    <mergeCell ref="A104:O104"/>
    <mergeCell ref="A105:O105"/>
    <mergeCell ref="A106:O106"/>
    <mergeCell ref="A107:O107"/>
    <mergeCell ref="A111:O111"/>
    <mergeCell ref="A98:O98"/>
    <mergeCell ref="A99:O99"/>
    <mergeCell ref="A100:O100"/>
    <mergeCell ref="A101:O101"/>
    <mergeCell ref="A108:O108"/>
    <mergeCell ref="A109:O109"/>
    <mergeCell ref="L13:N13"/>
    <mergeCell ref="A116:O116"/>
    <mergeCell ref="A117:O117"/>
    <mergeCell ref="A50:E50"/>
    <mergeCell ref="F50:H50"/>
    <mergeCell ref="I50:L50"/>
    <mergeCell ref="M50:O50"/>
    <mergeCell ref="A54:H54"/>
    <mergeCell ref="L14:N14"/>
    <mergeCell ref="A110:O110"/>
    <mergeCell ref="L9:M9"/>
    <mergeCell ref="N8:O8"/>
    <mergeCell ref="N9:O9"/>
    <mergeCell ref="N10:O10"/>
    <mergeCell ref="G13:H13"/>
    <mergeCell ref="I13:K13"/>
    <mergeCell ref="I11:K11"/>
    <mergeCell ref="L12:O12"/>
    <mergeCell ref="L10:M10"/>
    <mergeCell ref="L11:N11"/>
    <mergeCell ref="I14:K14"/>
    <mergeCell ref="G10:H10"/>
    <mergeCell ref="G11:H11"/>
    <mergeCell ref="G12:H12"/>
    <mergeCell ref="I10:K10"/>
    <mergeCell ref="I12:K12"/>
    <mergeCell ref="G14:H14"/>
    <mergeCell ref="A45:B45"/>
    <mergeCell ref="A13:D13"/>
    <mergeCell ref="A14:D14"/>
    <mergeCell ref="A9:B10"/>
    <mergeCell ref="C9:F10"/>
    <mergeCell ref="A7:B8"/>
    <mergeCell ref="C7:F8"/>
    <mergeCell ref="A11:B12"/>
    <mergeCell ref="C11:F12"/>
    <mergeCell ref="A19:A22"/>
  </mergeCells>
  <conditionalFormatting sqref="I23:I45">
    <cfRule type="cellIs" priority="7" dxfId="2" operator="equal" stopIfTrue="1">
      <formula>0.85*$E$14</formula>
    </cfRule>
  </conditionalFormatting>
  <conditionalFormatting sqref="J23:J45">
    <cfRule type="cellIs" priority="5" dxfId="0" operator="between" stopIfTrue="1">
      <formula>0.00000001</formula>
      <formula>0.066</formula>
    </cfRule>
    <cfRule type="cellIs" priority="6" dxfId="1" operator="greaterThan" stopIfTrue="1">
      <formula>0.5</formula>
    </cfRule>
  </conditionalFormatting>
  <conditionalFormatting sqref="A16:O16">
    <cfRule type="containsText" priority="3" dxfId="2" operator="containsText" stopIfTrue="1" text="*">
      <formula>NOT(ISERROR(SEARCH("*",A16)))</formula>
    </cfRule>
  </conditionalFormatting>
  <conditionalFormatting sqref="A17:O17">
    <cfRule type="containsText" priority="2" dxfId="1" operator="containsText" stopIfTrue="1" text="*">
      <formula>NOT(ISERROR(SEARCH("*",A17)))</formula>
    </cfRule>
  </conditionalFormatting>
  <conditionalFormatting sqref="A15:O15">
    <cfRule type="containsText" priority="1" dxfId="0" operator="containsText" stopIfTrue="1" text="*">
      <formula>NOT(ISERROR(SEARCH("*",A15)))</formula>
    </cfRule>
  </conditionalFormatting>
  <dataValidations count="7">
    <dataValidation type="list" allowBlank="1" showInputMessage="1" showErrorMessage="1" sqref="C7">
      <formula1>PHD</formula1>
    </dataValidation>
    <dataValidation type="list" allowBlank="1" showInputMessage="1" showErrorMessage="1" sqref="O13">
      <formula1>ABUT</formula1>
    </dataValidation>
    <dataValidation type="list" allowBlank="1" showInputMessage="1" showErrorMessage="1" sqref="O14">
      <formula1>PIER1</formula1>
    </dataValidation>
    <dataValidation type="list" allowBlank="1" showInputMessage="1" showErrorMessage="1" sqref="I10">
      <formula1>TPT</formula1>
    </dataValidation>
    <dataValidation type="list" allowBlank="1" showInputMessage="1" showErrorMessage="1" sqref="I11">
      <formula1>SIZE</formula1>
    </dataValidation>
    <dataValidation type="list" allowBlank="1" showInputMessage="1" showErrorMessage="1" sqref="N9:O9">
      <formula1>COUNTY</formula1>
    </dataValidation>
    <dataValidation type="list" allowBlank="1" showInputMessage="1" showErrorMessage="1" sqref="N10:O10">
      <formula1>district</formula1>
    </dataValidation>
  </dataValidations>
  <printOptions horizontalCentered="1" verticalCentered="1"/>
  <pageMargins left="0.25" right="0.25" top="0.3" bottom="0.29" header="0" footer="0"/>
  <pageSetup blackAndWhite="1" horizontalDpi="600" verticalDpi="600" orientation="portrait" scale="96" r:id="rId2"/>
  <headerFooter alignWithMargins="0">
    <oddHeader>&amp;L&amp;6MnDOT TP-02210-08 (3/13)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14"/>
  <sheetViews>
    <sheetView view="pageBreakPreview" zoomScale="115" zoomScaleSheetLayoutView="115" zoomScalePageLayoutView="0" workbookViewId="0" topLeftCell="A1">
      <selection activeCell="D31" sqref="D31"/>
    </sheetView>
  </sheetViews>
  <sheetFormatPr defaultColWidth="9.140625" defaultRowHeight="12.75"/>
  <cols>
    <col min="1" max="1" width="6.00390625" style="3" bestFit="1" customWidth="1"/>
    <col min="2" max="2" width="3.8515625" style="3" bestFit="1" customWidth="1"/>
    <col min="3" max="3" width="5.00390625" style="3" bestFit="1" customWidth="1"/>
    <col min="4" max="4" width="7.28125" style="3" customWidth="1"/>
    <col min="5" max="5" width="6.140625" style="3" bestFit="1" customWidth="1"/>
    <col min="6" max="6" width="6.421875" style="3" customWidth="1"/>
    <col min="7" max="7" width="6.8515625" style="3" customWidth="1"/>
    <col min="8" max="8" width="8.57421875" style="3" customWidth="1"/>
    <col min="9" max="9" width="6.57421875" style="3" bestFit="1" customWidth="1"/>
    <col min="10" max="10" width="5.8515625" style="3" bestFit="1" customWidth="1"/>
    <col min="11" max="11" width="7.140625" style="3" bestFit="1" customWidth="1"/>
    <col min="12" max="12" width="5.140625" style="3" bestFit="1" customWidth="1"/>
    <col min="13" max="13" width="5.7109375" style="3" bestFit="1" customWidth="1"/>
    <col min="14" max="14" width="6.28125" style="3" customWidth="1"/>
    <col min="15" max="15" width="17.7109375" style="3" customWidth="1"/>
    <col min="16" max="16" width="9.8515625" style="3" customWidth="1"/>
    <col min="17" max="16384" width="9.140625" style="3" customWidth="1"/>
  </cols>
  <sheetData>
    <row r="1" spans="1:15" ht="15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ht="12.75">
      <c r="A2" s="4"/>
    </row>
    <row r="3" spans="1:15" ht="18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2.75">
      <c r="A4" s="153" t="s">
        <v>306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2:15" ht="13.5" thickBot="1">
      <c r="L5" s="154" t="s">
        <v>1</v>
      </c>
      <c r="M5" s="154"/>
      <c r="N5" s="154"/>
      <c r="O5" s="154"/>
    </row>
    <row r="6" spans="1:15" ht="12.75" customHeight="1">
      <c r="A6" s="188" t="s">
        <v>2</v>
      </c>
      <c r="B6" s="189"/>
      <c r="C6" s="189"/>
      <c r="D6" s="189"/>
      <c r="E6" s="189"/>
      <c r="F6" s="190"/>
      <c r="G6" s="158" t="s">
        <v>309</v>
      </c>
      <c r="H6" s="159"/>
      <c r="I6" s="159"/>
      <c r="J6" s="159"/>
      <c r="K6" s="160"/>
      <c r="L6" s="167" t="s">
        <v>45</v>
      </c>
      <c r="M6" s="168"/>
      <c r="N6" s="168"/>
      <c r="O6" s="169"/>
    </row>
    <row r="7" spans="1:15" ht="12.75">
      <c r="A7" s="191"/>
      <c r="B7" s="192"/>
      <c r="C7" s="192"/>
      <c r="D7" s="192"/>
      <c r="E7" s="192"/>
      <c r="F7" s="193"/>
      <c r="G7" s="161"/>
      <c r="H7" s="162"/>
      <c r="I7" s="162"/>
      <c r="J7" s="162"/>
      <c r="K7" s="163"/>
      <c r="L7" s="219" t="s">
        <v>46</v>
      </c>
      <c r="M7" s="220"/>
      <c r="N7" s="220"/>
      <c r="O7" s="221"/>
    </row>
    <row r="8" spans="1:15" ht="12.75">
      <c r="A8" s="240" t="s">
        <v>39</v>
      </c>
      <c r="B8" s="241"/>
      <c r="C8" s="225" t="s">
        <v>37</v>
      </c>
      <c r="D8" s="225"/>
      <c r="E8" s="225"/>
      <c r="F8" s="226"/>
      <c r="G8" s="161"/>
      <c r="H8" s="162"/>
      <c r="I8" s="162"/>
      <c r="J8" s="162"/>
      <c r="K8" s="163"/>
      <c r="L8" s="209" t="s">
        <v>3</v>
      </c>
      <c r="M8" s="210"/>
      <c r="N8" s="210"/>
      <c r="O8" s="211"/>
    </row>
    <row r="9" spans="1:15" ht="12.75">
      <c r="A9" s="212" t="s">
        <v>39</v>
      </c>
      <c r="B9" s="213"/>
      <c r="C9" s="214" t="s">
        <v>38</v>
      </c>
      <c r="D9" s="214"/>
      <c r="E9" s="214"/>
      <c r="F9" s="215"/>
      <c r="G9" s="164"/>
      <c r="H9" s="165"/>
      <c r="I9" s="165"/>
      <c r="J9" s="165"/>
      <c r="K9" s="166"/>
      <c r="L9" s="209"/>
      <c r="M9" s="210"/>
      <c r="N9" s="210"/>
      <c r="O9" s="211"/>
    </row>
    <row r="10" spans="1:15" ht="12.75">
      <c r="A10" s="216" t="s">
        <v>41</v>
      </c>
      <c r="B10" s="217"/>
      <c r="C10" s="217"/>
      <c r="D10" s="217"/>
      <c r="E10" s="217"/>
      <c r="F10" s="218"/>
      <c r="G10" s="231" t="s">
        <v>48</v>
      </c>
      <c r="H10" s="232"/>
      <c r="I10" s="232"/>
      <c r="J10" s="232"/>
      <c r="K10" s="233"/>
      <c r="L10" s="228" t="s">
        <v>49</v>
      </c>
      <c r="M10" s="229"/>
      <c r="N10" s="229"/>
      <c r="O10" s="230"/>
    </row>
    <row r="11" spans="1:15" ht="13.5" thickBot="1">
      <c r="A11" s="219"/>
      <c r="B11" s="220"/>
      <c r="C11" s="220"/>
      <c r="D11" s="220"/>
      <c r="E11" s="220"/>
      <c r="F11" s="221"/>
      <c r="G11" s="234"/>
      <c r="H11" s="235"/>
      <c r="I11" s="235"/>
      <c r="J11" s="235"/>
      <c r="K11" s="236"/>
      <c r="L11" s="200" t="s">
        <v>4</v>
      </c>
      <c r="M11" s="201"/>
      <c r="N11" s="201"/>
      <c r="O11" s="202"/>
    </row>
    <row r="12" spans="1:15" ht="15" customHeight="1">
      <c r="A12" s="244" t="s">
        <v>47</v>
      </c>
      <c r="B12" s="245"/>
      <c r="C12" s="245"/>
      <c r="D12" s="245"/>
      <c r="E12" s="245"/>
      <c r="F12" s="246"/>
      <c r="G12" s="237"/>
      <c r="H12" s="238"/>
      <c r="I12" s="238"/>
      <c r="J12" s="238"/>
      <c r="K12" s="239"/>
      <c r="L12" s="188" t="s">
        <v>5</v>
      </c>
      <c r="M12" s="189"/>
      <c r="N12" s="189"/>
      <c r="O12" s="190"/>
    </row>
    <row r="13" spans="1:15" ht="15" customHeight="1">
      <c r="A13" s="227" t="s">
        <v>42</v>
      </c>
      <c r="B13" s="223"/>
      <c r="C13" s="223"/>
      <c r="D13" s="223"/>
      <c r="E13" s="223"/>
      <c r="F13" s="224"/>
      <c r="G13" s="228" t="s">
        <v>43</v>
      </c>
      <c r="H13" s="229"/>
      <c r="I13" s="229"/>
      <c r="J13" s="229"/>
      <c r="K13" s="230"/>
      <c r="L13" s="222" t="s">
        <v>40</v>
      </c>
      <c r="M13" s="223"/>
      <c r="N13" s="223"/>
      <c r="O13" s="224"/>
    </row>
    <row r="14" spans="1:15" ht="15" customHeight="1" thickBot="1">
      <c r="A14" s="203"/>
      <c r="B14" s="204"/>
      <c r="C14" s="204"/>
      <c r="D14" s="204"/>
      <c r="E14" s="204"/>
      <c r="F14" s="205"/>
      <c r="G14" s="247" t="s">
        <v>44</v>
      </c>
      <c r="H14" s="248"/>
      <c r="I14" s="248"/>
      <c r="J14" s="248"/>
      <c r="K14" s="249"/>
      <c r="L14" s="208" t="s">
        <v>50</v>
      </c>
      <c r="M14" s="204"/>
      <c r="N14" s="204"/>
      <c r="O14" s="205"/>
    </row>
    <row r="15" spans="1:15" ht="12.75">
      <c r="A15" s="5">
        <v>1</v>
      </c>
      <c r="B15" s="6">
        <v>2</v>
      </c>
      <c r="C15" s="149">
        <v>3</v>
      </c>
      <c r="D15" s="149"/>
      <c r="E15" s="6">
        <v>4</v>
      </c>
      <c r="F15" s="149">
        <v>5</v>
      </c>
      <c r="G15" s="149"/>
      <c r="H15" s="6">
        <v>6</v>
      </c>
      <c r="I15" s="6">
        <v>7</v>
      </c>
      <c r="J15" s="6">
        <v>8</v>
      </c>
      <c r="K15" s="6">
        <v>9</v>
      </c>
      <c r="L15" s="6">
        <v>10</v>
      </c>
      <c r="M15" s="6">
        <v>11</v>
      </c>
      <c r="N15" s="6">
        <v>12</v>
      </c>
      <c r="O15" s="7">
        <v>13</v>
      </c>
    </row>
    <row r="16" spans="1:15" ht="12.75" customHeight="1">
      <c r="A16" s="206" t="s">
        <v>27</v>
      </c>
      <c r="B16" s="242" t="s">
        <v>28</v>
      </c>
      <c r="C16" s="137" t="s">
        <v>6</v>
      </c>
      <c r="D16" s="137"/>
      <c r="E16" s="137" t="s">
        <v>7</v>
      </c>
      <c r="F16" s="137"/>
      <c r="G16" s="146" t="s">
        <v>31</v>
      </c>
      <c r="H16" s="146" t="s">
        <v>307</v>
      </c>
      <c r="I16" s="135" t="s">
        <v>32</v>
      </c>
      <c r="J16" s="135" t="s">
        <v>308</v>
      </c>
      <c r="K16" s="146" t="s">
        <v>33</v>
      </c>
      <c r="L16" s="135" t="s">
        <v>34</v>
      </c>
      <c r="M16" s="135" t="s">
        <v>35</v>
      </c>
      <c r="N16" s="135" t="s">
        <v>83</v>
      </c>
      <c r="O16" s="138" t="s">
        <v>9</v>
      </c>
    </row>
    <row r="17" spans="1:15" ht="12.75" customHeight="1">
      <c r="A17" s="206"/>
      <c r="B17" s="242"/>
      <c r="C17" s="135" t="s">
        <v>29</v>
      </c>
      <c r="D17" s="135" t="s">
        <v>30</v>
      </c>
      <c r="E17" s="140" t="s">
        <v>8</v>
      </c>
      <c r="F17" s="140" t="s">
        <v>82</v>
      </c>
      <c r="G17" s="147"/>
      <c r="H17" s="147"/>
      <c r="I17" s="135"/>
      <c r="J17" s="135"/>
      <c r="K17" s="147"/>
      <c r="L17" s="135"/>
      <c r="M17" s="135"/>
      <c r="N17" s="135"/>
      <c r="O17" s="138"/>
    </row>
    <row r="18" spans="1:15" ht="12.75">
      <c r="A18" s="206"/>
      <c r="B18" s="242"/>
      <c r="C18" s="140"/>
      <c r="D18" s="140"/>
      <c r="E18" s="140"/>
      <c r="F18" s="140"/>
      <c r="G18" s="147"/>
      <c r="H18" s="147"/>
      <c r="I18" s="135"/>
      <c r="J18" s="135"/>
      <c r="K18" s="147"/>
      <c r="L18" s="135"/>
      <c r="M18" s="135"/>
      <c r="N18" s="135"/>
      <c r="O18" s="138"/>
    </row>
    <row r="19" spans="1:15" ht="12" customHeight="1" thickBot="1">
      <c r="A19" s="207"/>
      <c r="B19" s="243"/>
      <c r="C19" s="141"/>
      <c r="D19" s="141"/>
      <c r="E19" s="141"/>
      <c r="F19" s="141"/>
      <c r="G19" s="148"/>
      <c r="H19" s="148"/>
      <c r="I19" s="136"/>
      <c r="J19" s="136"/>
      <c r="K19" s="148"/>
      <c r="L19" s="136"/>
      <c r="M19" s="136"/>
      <c r="N19" s="136"/>
      <c r="O19" s="139"/>
    </row>
    <row r="20" spans="1:15" ht="12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2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2" spans="1:15" ht="12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</row>
    <row r="23" spans="1:15" ht="12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1:15" ht="12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12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12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1:15" ht="12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</row>
    <row r="28" spans="1:15" ht="12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</row>
    <row r="29" spans="1:15" ht="12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</row>
    <row r="30" spans="1:15" ht="12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1:15" ht="12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2" spans="1:15" ht="12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1:15" ht="12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</row>
    <row r="34" spans="1:15" ht="12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</row>
    <row r="35" spans="1:15" ht="12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</row>
    <row r="36" spans="1:15" ht="12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</row>
    <row r="37" spans="1:15" ht="12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1:15" ht="12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</row>
    <row r="39" spans="1:15" ht="12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spans="1:15" ht="12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1:15" ht="12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</row>
    <row r="42" spans="1:15" ht="12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</row>
    <row r="43" spans="1:15" ht="12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</row>
    <row r="44" spans="1:15" ht="12" customHeight="1" thickBo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</row>
    <row r="45" spans="1:15" ht="49.5" customHeight="1" thickBot="1">
      <c r="A45" s="121" t="s">
        <v>10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  <row r="46" spans="1:15" ht="12.75" customHeight="1">
      <c r="A46" s="124" t="s">
        <v>11</v>
      </c>
      <c r="B46" s="125"/>
      <c r="C46" s="125"/>
      <c r="D46" s="125"/>
      <c r="E46" s="125"/>
      <c r="F46" s="125"/>
      <c r="G46" s="125"/>
      <c r="H46" s="126"/>
      <c r="I46" s="124" t="s">
        <v>16</v>
      </c>
      <c r="J46" s="125"/>
      <c r="K46" s="125"/>
      <c r="L46" s="125"/>
      <c r="M46" s="125"/>
      <c r="N46" s="125"/>
      <c r="O46" s="126"/>
    </row>
    <row r="47" spans="1:15" ht="25.5" customHeight="1">
      <c r="A47" s="194" t="s">
        <v>12</v>
      </c>
      <c r="B47" s="195"/>
      <c r="C47" s="195"/>
      <c r="D47" s="195"/>
      <c r="E47" s="195"/>
      <c r="F47" s="196" t="s">
        <v>85</v>
      </c>
      <c r="G47" s="195"/>
      <c r="H47" s="197"/>
      <c r="I47" s="198" t="s">
        <v>17</v>
      </c>
      <c r="J47" s="199"/>
      <c r="K47" s="199"/>
      <c r="L47" s="199"/>
      <c r="M47" s="251" t="s">
        <v>84</v>
      </c>
      <c r="N47" s="199"/>
      <c r="O47" s="250"/>
    </row>
    <row r="48" spans="1:15" ht="25.5" customHeight="1">
      <c r="A48" s="198" t="s">
        <v>13</v>
      </c>
      <c r="B48" s="199"/>
      <c r="C48" s="199"/>
      <c r="D48" s="199"/>
      <c r="E48" s="199"/>
      <c r="F48" s="199"/>
      <c r="G48" s="199"/>
      <c r="H48" s="250"/>
      <c r="I48" s="198" t="s">
        <v>18</v>
      </c>
      <c r="J48" s="199"/>
      <c r="K48" s="199"/>
      <c r="L48" s="199"/>
      <c r="M48" s="199" t="s">
        <v>21</v>
      </c>
      <c r="N48" s="199"/>
      <c r="O48" s="250"/>
    </row>
    <row r="49" spans="1:15" ht="25.5" customHeight="1">
      <c r="A49" s="198" t="s">
        <v>14</v>
      </c>
      <c r="B49" s="199"/>
      <c r="C49" s="199"/>
      <c r="D49" s="199"/>
      <c r="E49" s="199"/>
      <c r="F49" s="199"/>
      <c r="G49" s="199"/>
      <c r="H49" s="250"/>
      <c r="I49" s="198" t="s">
        <v>19</v>
      </c>
      <c r="J49" s="199"/>
      <c r="K49" s="199"/>
      <c r="L49" s="199"/>
      <c r="M49" s="199" t="s">
        <v>22</v>
      </c>
      <c r="N49" s="199"/>
      <c r="O49" s="250"/>
    </row>
    <row r="50" spans="1:15" ht="25.5" customHeight="1" thickBot="1">
      <c r="A50" s="261" t="s">
        <v>318</v>
      </c>
      <c r="B50" s="259"/>
      <c r="C50" s="259"/>
      <c r="D50" s="259"/>
      <c r="E50" s="259" t="s">
        <v>24</v>
      </c>
      <c r="F50" s="259"/>
      <c r="G50" s="259"/>
      <c r="H50" s="260"/>
      <c r="I50" s="258" t="s">
        <v>20</v>
      </c>
      <c r="J50" s="259"/>
      <c r="K50" s="259"/>
      <c r="L50" s="259"/>
      <c r="M50" s="259"/>
      <c r="N50" s="259"/>
      <c r="O50" s="260"/>
    </row>
    <row r="51" spans="1:15" ht="15" customHeight="1">
      <c r="A51" s="255" t="s">
        <v>15</v>
      </c>
      <c r="B51" s="256"/>
      <c r="C51" s="256"/>
      <c r="D51" s="256"/>
      <c r="E51" s="256"/>
      <c r="F51" s="257"/>
      <c r="G51" s="255" t="s">
        <v>23</v>
      </c>
      <c r="H51" s="256"/>
      <c r="I51" s="256"/>
      <c r="J51" s="256"/>
      <c r="K51" s="257"/>
      <c r="L51" s="255" t="s">
        <v>25</v>
      </c>
      <c r="M51" s="256"/>
      <c r="N51" s="256"/>
      <c r="O51" s="257"/>
    </row>
    <row r="52" spans="1:15" ht="15" customHeight="1" thickBot="1">
      <c r="A52" s="258"/>
      <c r="B52" s="259"/>
      <c r="C52" s="259"/>
      <c r="D52" s="259"/>
      <c r="E52" s="259"/>
      <c r="F52" s="260"/>
      <c r="G52" s="258"/>
      <c r="H52" s="259"/>
      <c r="I52" s="259"/>
      <c r="J52" s="259"/>
      <c r="K52" s="260"/>
      <c r="L52" s="252" t="s">
        <v>26</v>
      </c>
      <c r="M52" s="253"/>
      <c r="N52" s="253"/>
      <c r="O52" s="254"/>
    </row>
    <row r="53" ht="12.75">
      <c r="A53" s="22"/>
    </row>
    <row r="54" spans="1:15" ht="15">
      <c r="A54" s="102" t="s">
        <v>51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ht="15.75">
      <c r="A55" s="103" t="s">
        <v>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ht="12.75">
      <c r="A56" s="104" t="s">
        <v>62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2:15" ht="12.75">
      <c r="B57" s="9" t="s">
        <v>63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104" t="s">
        <v>52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2:15" ht="12.75">
      <c r="B59" s="105" t="s">
        <v>64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2:15" ht="12.75">
      <c r="B60" s="9" t="s">
        <v>65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ht="12.75">
      <c r="B61" s="9" t="s">
        <v>66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ht="12.75">
      <c r="B62" s="9" t="s">
        <v>79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3:15" ht="12.75">
      <c r="C63" s="10" t="s">
        <v>75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3:15" ht="12.75">
      <c r="C64" s="9" t="s">
        <v>319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3:15" ht="12.75">
      <c r="C65" s="10" t="s">
        <v>67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2:15" ht="12.75">
      <c r="B66" s="9" t="s">
        <v>68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2.75">
      <c r="B67" s="9" t="s">
        <v>320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3:15" ht="12.75">
      <c r="C68" s="10" t="s">
        <v>69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3:15" ht="12.75">
      <c r="C69" s="10" t="s">
        <v>321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2:15" ht="12.75">
      <c r="B70" s="9" t="s">
        <v>322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2.75">
      <c r="B71" s="9" t="s">
        <v>76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3:15" ht="12.75">
      <c r="C72" s="9" t="s">
        <v>323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5" ht="12.75">
      <c r="B73" s="9" t="s">
        <v>324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3:15" ht="12.75">
      <c r="C74" s="9" t="s">
        <v>325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5" ht="12.75">
      <c r="B75" s="9" t="s">
        <v>86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2.75">
      <c r="B76" s="9" t="s">
        <v>70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5" ht="12.75">
      <c r="B77" s="9" t="s">
        <v>71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15" ht="12.75">
      <c r="B78" s="9" t="s">
        <v>326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5" ht="12.75">
      <c r="B79" s="9" t="s">
        <v>77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3:15" ht="12.75">
      <c r="C80" s="9" t="s">
        <v>78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3:15" ht="12.75">
      <c r="C81" s="9" t="s">
        <v>87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3:15" ht="12.75">
      <c r="C82" s="10" t="s">
        <v>72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ht="12.75">
      <c r="B83" s="9" t="s">
        <v>73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2.75">
      <c r="B84" s="9" t="s">
        <v>74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ht="12.75">
      <c r="A86" s="100" t="s">
        <v>53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1:15" ht="12.75">
      <c r="A87" s="101" t="s">
        <v>80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ht="12.75">
      <c r="A88" s="101" t="s">
        <v>81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5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1:15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1:15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5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5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5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5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15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1:15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1:15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1:15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96" t="s">
        <v>54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1:15" ht="12.75">
      <c r="A108" s="97" t="s">
        <v>55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12.75">
      <c r="A109" s="83" t="s">
        <v>56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ht="12.75">
      <c r="A110" s="97" t="s">
        <v>57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12.75">
      <c r="A111" s="83" t="s">
        <v>58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  <row r="112" spans="1:15" ht="12.75">
      <c r="A112" s="96" t="s">
        <v>59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ht="12.75">
      <c r="A113" s="83" t="s">
        <v>60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</row>
    <row r="114" spans="1:15" ht="12.75">
      <c r="A114" s="83" t="s">
        <v>61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</row>
  </sheetData>
  <sheetProtection/>
  <mergeCells count="95">
    <mergeCell ref="L52:O52"/>
    <mergeCell ref="G51:K52"/>
    <mergeCell ref="A51:F52"/>
    <mergeCell ref="L51:O51"/>
    <mergeCell ref="A49:H49"/>
    <mergeCell ref="A50:D50"/>
    <mergeCell ref="E50:H50"/>
    <mergeCell ref="I49:L49"/>
    <mergeCell ref="I50:O50"/>
    <mergeCell ref="M49:O49"/>
    <mergeCell ref="A46:H46"/>
    <mergeCell ref="A48:H48"/>
    <mergeCell ref="M48:O48"/>
    <mergeCell ref="F17:F19"/>
    <mergeCell ref="I46:O46"/>
    <mergeCell ref="M47:O47"/>
    <mergeCell ref="N16:N19"/>
    <mergeCell ref="O16:O19"/>
    <mergeCell ref="M16:M19"/>
    <mergeCell ref="I47:L47"/>
    <mergeCell ref="I16:I19"/>
    <mergeCell ref="J16:J19"/>
    <mergeCell ref="K16:K19"/>
    <mergeCell ref="A12:F12"/>
    <mergeCell ref="E16:F16"/>
    <mergeCell ref="G16:G19"/>
    <mergeCell ref="G13:K13"/>
    <mergeCell ref="G14:K14"/>
    <mergeCell ref="A45:O45"/>
    <mergeCell ref="G10:K12"/>
    <mergeCell ref="L16:L19"/>
    <mergeCell ref="C15:D15"/>
    <mergeCell ref="A8:B8"/>
    <mergeCell ref="B16:B19"/>
    <mergeCell ref="C17:C19"/>
    <mergeCell ref="D17:D19"/>
    <mergeCell ref="C16:D16"/>
    <mergeCell ref="F15:G15"/>
    <mergeCell ref="A1:O1"/>
    <mergeCell ref="L13:O13"/>
    <mergeCell ref="L5:O5"/>
    <mergeCell ref="C8:F8"/>
    <mergeCell ref="A13:F13"/>
    <mergeCell ref="G6:K9"/>
    <mergeCell ref="L12:O12"/>
    <mergeCell ref="L6:O6"/>
    <mergeCell ref="L7:O7"/>
    <mergeCell ref="L10:O10"/>
    <mergeCell ref="A3:O3"/>
    <mergeCell ref="A4:O4"/>
    <mergeCell ref="A14:F14"/>
    <mergeCell ref="A16:A19"/>
    <mergeCell ref="L14:O14"/>
    <mergeCell ref="L8:O9"/>
    <mergeCell ref="A9:B9"/>
    <mergeCell ref="H16:H19"/>
    <mergeCell ref="C9:F9"/>
    <mergeCell ref="A10:F11"/>
    <mergeCell ref="A114:O114"/>
    <mergeCell ref="A105:O105"/>
    <mergeCell ref="A88:O88"/>
    <mergeCell ref="A89:O89"/>
    <mergeCell ref="A90:O90"/>
    <mergeCell ref="A91:O91"/>
    <mergeCell ref="A93:O93"/>
    <mergeCell ref="A96:O96"/>
    <mergeCell ref="A97:O97"/>
    <mergeCell ref="A110:O110"/>
    <mergeCell ref="L11:O11"/>
    <mergeCell ref="A94:O94"/>
    <mergeCell ref="A113:O113"/>
    <mergeCell ref="A92:O92"/>
    <mergeCell ref="A112:O112"/>
    <mergeCell ref="A87:O87"/>
    <mergeCell ref="A107:O107"/>
    <mergeCell ref="A108:O108"/>
    <mergeCell ref="A109:O109"/>
    <mergeCell ref="A95:O95"/>
    <mergeCell ref="A111:O111"/>
    <mergeCell ref="B59:O59"/>
    <mergeCell ref="A99:O99"/>
    <mergeCell ref="A103:O103"/>
    <mergeCell ref="A104:O104"/>
    <mergeCell ref="A98:O98"/>
    <mergeCell ref="A85:O85"/>
    <mergeCell ref="A6:F7"/>
    <mergeCell ref="E17:E19"/>
    <mergeCell ref="A86:O86"/>
    <mergeCell ref="A47:E47"/>
    <mergeCell ref="F47:H47"/>
    <mergeCell ref="A54:O54"/>
    <mergeCell ref="A55:O55"/>
    <mergeCell ref="A56:O56"/>
    <mergeCell ref="A58:O58"/>
    <mergeCell ref="I48:L48"/>
  </mergeCells>
  <printOptions horizontalCentered="1" verticalCentered="1"/>
  <pageMargins left="0.25" right="0.25" top="0.3" bottom="0.29" header="0" footer="0"/>
  <pageSetup horizontalDpi="600" verticalDpi="600" orientation="portrait" scale="96" r:id="rId2"/>
  <headerFooter alignWithMargins="0">
    <oddHeader>&amp;L&amp;6MnDOT TP-02210-08 (11/12)</oddHeader>
  </headerFooter>
  <rowBreaks count="1" manualBreakCount="1">
    <brk id="53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0"/>
  <sheetViews>
    <sheetView zoomScale="85" zoomScaleNormal="85" zoomScalePageLayoutView="0" workbookViewId="0" topLeftCell="B10">
      <selection activeCell="J4" sqref="J4:J90"/>
    </sheetView>
  </sheetViews>
  <sheetFormatPr defaultColWidth="9.140625" defaultRowHeight="12.75"/>
  <cols>
    <col min="1" max="1" width="11.421875" style="1" bestFit="1" customWidth="1"/>
    <col min="2" max="5" width="9.140625" style="1" customWidth="1"/>
    <col min="6" max="6" width="23.140625" style="1" bestFit="1" customWidth="1"/>
    <col min="7" max="8" width="9.140625" style="1" customWidth="1"/>
    <col min="9" max="9" width="21.421875" style="1" bestFit="1" customWidth="1"/>
    <col min="10" max="16384" width="9.140625" style="1" customWidth="1"/>
  </cols>
  <sheetData>
    <row r="1" spans="1:21" ht="12.75">
      <c r="A1" s="1" t="s">
        <v>93</v>
      </c>
      <c r="B1" s="1" t="s">
        <v>94</v>
      </c>
      <c r="F1" s="1" t="s">
        <v>95</v>
      </c>
      <c r="I1" s="1" t="s">
        <v>96</v>
      </c>
      <c r="K1" s="1" t="s">
        <v>97</v>
      </c>
      <c r="M1" s="1" t="s">
        <v>98</v>
      </c>
      <c r="O1" s="1" t="s">
        <v>99</v>
      </c>
      <c r="U1" s="1" t="s">
        <v>100</v>
      </c>
    </row>
    <row r="2" spans="2:21" ht="12.75">
      <c r="B2" s="1" t="s">
        <v>101</v>
      </c>
      <c r="D2" s="1" t="s">
        <v>328</v>
      </c>
      <c r="Q2" s="1" t="s">
        <v>329</v>
      </c>
      <c r="U2" s="1" t="s">
        <v>102</v>
      </c>
    </row>
    <row r="3" spans="2:21" ht="13.5" thickBot="1">
      <c r="B3" s="1">
        <v>1</v>
      </c>
      <c r="D3" s="1" t="s">
        <v>91</v>
      </c>
      <c r="F3" s="1" t="s">
        <v>37</v>
      </c>
      <c r="H3" s="2">
        <v>0</v>
      </c>
      <c r="I3" s="2" t="s">
        <v>310</v>
      </c>
      <c r="J3" s="1" t="s">
        <v>363</v>
      </c>
      <c r="K3" s="1" t="s">
        <v>311</v>
      </c>
      <c r="M3" s="1" t="s">
        <v>90</v>
      </c>
      <c r="O3" s="1" t="s">
        <v>90</v>
      </c>
      <c r="Q3" s="1" t="s">
        <v>92</v>
      </c>
      <c r="U3" s="1" t="s">
        <v>106</v>
      </c>
    </row>
    <row r="4" spans="2:21" ht="14.25" thickBot="1" thickTop="1">
      <c r="B4" s="1">
        <v>2</v>
      </c>
      <c r="D4" s="1" t="s">
        <v>107</v>
      </c>
      <c r="F4" s="1" t="s">
        <v>38</v>
      </c>
      <c r="H4" s="2" t="s">
        <v>103</v>
      </c>
      <c r="I4" s="2" t="s">
        <v>104</v>
      </c>
      <c r="J4" s="43" t="s">
        <v>364</v>
      </c>
      <c r="K4" s="1" t="s">
        <v>105</v>
      </c>
      <c r="M4" s="1" t="s">
        <v>330</v>
      </c>
      <c r="O4" s="1">
        <v>1</v>
      </c>
      <c r="Q4" s="1" t="s">
        <v>312</v>
      </c>
      <c r="U4" s="1" t="s">
        <v>100</v>
      </c>
    </row>
    <row r="5" spans="2:21" ht="13.5" thickBot="1">
      <c r="B5" s="1">
        <v>3</v>
      </c>
      <c r="D5" s="1" t="s">
        <v>111</v>
      </c>
      <c r="H5" s="2" t="s">
        <v>108</v>
      </c>
      <c r="I5" s="2" t="s">
        <v>109</v>
      </c>
      <c r="J5" s="44" t="s">
        <v>365</v>
      </c>
      <c r="K5" s="1">
        <v>1</v>
      </c>
      <c r="M5" s="1" t="s">
        <v>331</v>
      </c>
      <c r="O5" s="1">
        <v>2</v>
      </c>
      <c r="Q5" s="1" t="s">
        <v>110</v>
      </c>
      <c r="U5" s="1" t="s">
        <v>115</v>
      </c>
    </row>
    <row r="6" spans="2:17" ht="13.5" thickBot="1">
      <c r="B6" s="1">
        <v>4</v>
      </c>
      <c r="D6" s="1" t="s">
        <v>313</v>
      </c>
      <c r="H6" s="2" t="s">
        <v>112</v>
      </c>
      <c r="I6" s="2" t="s">
        <v>113</v>
      </c>
      <c r="J6" s="44">
        <v>4</v>
      </c>
      <c r="K6" s="1">
        <v>2</v>
      </c>
      <c r="M6" s="1" t="s">
        <v>332</v>
      </c>
      <c r="O6" s="1">
        <v>3</v>
      </c>
      <c r="Q6" s="1" t="s">
        <v>314</v>
      </c>
    </row>
    <row r="7" spans="2:17" ht="13.5" thickBot="1">
      <c r="B7" s="1">
        <v>5</v>
      </c>
      <c r="D7" s="1" t="s">
        <v>116</v>
      </c>
      <c r="H7" s="2" t="s">
        <v>117</v>
      </c>
      <c r="I7" s="2" t="s">
        <v>118</v>
      </c>
      <c r="J7" s="44">
        <v>2</v>
      </c>
      <c r="K7" s="1">
        <v>3</v>
      </c>
      <c r="M7" s="1" t="s">
        <v>333</v>
      </c>
      <c r="O7" s="1">
        <v>4</v>
      </c>
      <c r="Q7" s="1" t="s">
        <v>315</v>
      </c>
    </row>
    <row r="8" spans="2:17" ht="13.5" thickBot="1">
      <c r="B8" s="1">
        <v>6</v>
      </c>
      <c r="H8" s="2" t="s">
        <v>120</v>
      </c>
      <c r="I8" s="2" t="s">
        <v>121</v>
      </c>
      <c r="J8" s="44">
        <v>3</v>
      </c>
      <c r="K8" s="1">
        <v>4</v>
      </c>
      <c r="O8" s="1">
        <v>5</v>
      </c>
      <c r="Q8" s="1" t="s">
        <v>316</v>
      </c>
    </row>
    <row r="9" spans="2:17" ht="13.5" thickBot="1">
      <c r="B9" s="1">
        <v>7</v>
      </c>
      <c r="H9" s="2" t="s">
        <v>123</v>
      </c>
      <c r="I9" s="2" t="s">
        <v>124</v>
      </c>
      <c r="J9" s="44">
        <v>4</v>
      </c>
      <c r="K9" s="1">
        <v>6</v>
      </c>
      <c r="O9" s="1">
        <v>6</v>
      </c>
      <c r="Q9" s="1" t="s">
        <v>114</v>
      </c>
    </row>
    <row r="10" spans="2:17" ht="13.5" thickBot="1">
      <c r="B10" s="1">
        <v>8</v>
      </c>
      <c r="H10" s="2" t="s">
        <v>126</v>
      </c>
      <c r="I10" s="2" t="s">
        <v>127</v>
      </c>
      <c r="J10" s="44">
        <v>7</v>
      </c>
      <c r="K10" s="1">
        <v>7</v>
      </c>
      <c r="O10" s="1">
        <v>7</v>
      </c>
      <c r="Q10" s="1" t="s">
        <v>119</v>
      </c>
    </row>
    <row r="11" spans="2:17" ht="13.5" thickBot="1">
      <c r="B11" s="1">
        <v>9</v>
      </c>
      <c r="H11" s="2" t="s">
        <v>129</v>
      </c>
      <c r="I11" s="2" t="s">
        <v>130</v>
      </c>
      <c r="J11" s="44">
        <v>7</v>
      </c>
      <c r="K11" s="1">
        <v>8</v>
      </c>
      <c r="O11" s="1">
        <v>8</v>
      </c>
      <c r="Q11" s="1" t="s">
        <v>122</v>
      </c>
    </row>
    <row r="12" spans="2:17" ht="13.5" thickBot="1">
      <c r="B12" s="1">
        <v>10</v>
      </c>
      <c r="H12" s="2" t="s">
        <v>132</v>
      </c>
      <c r="I12" s="2" t="s">
        <v>133</v>
      </c>
      <c r="J12" s="44">
        <v>1</v>
      </c>
      <c r="O12" s="1">
        <v>9</v>
      </c>
      <c r="Q12" s="1" t="s">
        <v>125</v>
      </c>
    </row>
    <row r="13" spans="2:17" ht="13.5" thickBot="1">
      <c r="B13" s="1">
        <v>11</v>
      </c>
      <c r="H13" s="2" t="s">
        <v>135</v>
      </c>
      <c r="I13" s="2" t="s">
        <v>136</v>
      </c>
      <c r="J13" s="44" t="s">
        <v>365</v>
      </c>
      <c r="O13" s="1">
        <v>10</v>
      </c>
      <c r="Q13" s="1" t="s">
        <v>128</v>
      </c>
    </row>
    <row r="14" spans="2:17" ht="13.5" thickBot="1">
      <c r="B14" s="1">
        <v>12</v>
      </c>
      <c r="H14" s="2" t="s">
        <v>138</v>
      </c>
      <c r="I14" s="2" t="s">
        <v>139</v>
      </c>
      <c r="J14" s="44" t="s">
        <v>366</v>
      </c>
      <c r="O14" s="1">
        <v>11</v>
      </c>
      <c r="Q14" s="1" t="s">
        <v>131</v>
      </c>
    </row>
    <row r="15" spans="2:17" ht="13.5" thickBot="1">
      <c r="B15" s="1">
        <v>13</v>
      </c>
      <c r="H15" s="2" t="s">
        <v>141</v>
      </c>
      <c r="I15" s="2" t="s">
        <v>142</v>
      </c>
      <c r="J15" s="44">
        <v>8</v>
      </c>
      <c r="O15" s="1">
        <v>12</v>
      </c>
      <c r="Q15" s="1" t="s">
        <v>134</v>
      </c>
    </row>
    <row r="16" spans="2:17" ht="13.5" thickBot="1">
      <c r="B16" s="1">
        <v>14</v>
      </c>
      <c r="H16" s="2" t="s">
        <v>144</v>
      </c>
      <c r="I16" s="2" t="s">
        <v>145</v>
      </c>
      <c r="J16" s="44" t="s">
        <v>365</v>
      </c>
      <c r="O16" s="1">
        <v>13</v>
      </c>
      <c r="Q16" s="1" t="s">
        <v>137</v>
      </c>
    </row>
    <row r="17" spans="2:17" ht="13.5" thickBot="1">
      <c r="B17" s="1">
        <v>15</v>
      </c>
      <c r="H17" s="2" t="s">
        <v>147</v>
      </c>
      <c r="I17" s="2" t="s">
        <v>148</v>
      </c>
      <c r="J17" s="44">
        <v>4</v>
      </c>
      <c r="O17" s="1">
        <v>14</v>
      </c>
      <c r="Q17" s="1" t="s">
        <v>140</v>
      </c>
    </row>
    <row r="18" spans="2:17" ht="13.5" thickBot="1">
      <c r="B18" s="1">
        <v>16</v>
      </c>
      <c r="H18" s="2" t="s">
        <v>150</v>
      </c>
      <c r="I18" s="2" t="s">
        <v>151</v>
      </c>
      <c r="J18" s="44">
        <v>2</v>
      </c>
      <c r="O18" s="1">
        <v>15</v>
      </c>
      <c r="Q18" s="1" t="s">
        <v>143</v>
      </c>
    </row>
    <row r="19" spans="2:17" ht="13.5" thickBot="1">
      <c r="B19" s="1">
        <v>17</v>
      </c>
      <c r="H19" s="2" t="s">
        <v>153</v>
      </c>
      <c r="I19" s="2" t="s">
        <v>154</v>
      </c>
      <c r="J19" s="44">
        <v>1</v>
      </c>
      <c r="O19" s="1">
        <v>16</v>
      </c>
      <c r="Q19" s="1" t="s">
        <v>146</v>
      </c>
    </row>
    <row r="20" spans="2:17" ht="13.5" thickBot="1">
      <c r="B20" s="1">
        <v>18</v>
      </c>
      <c r="H20" s="2" t="s">
        <v>156</v>
      </c>
      <c r="I20" s="2" t="s">
        <v>157</v>
      </c>
      <c r="J20" s="44">
        <v>7</v>
      </c>
      <c r="O20" s="1">
        <v>17</v>
      </c>
      <c r="Q20" s="1" t="s">
        <v>149</v>
      </c>
    </row>
    <row r="21" spans="2:17" ht="13.5" thickBot="1">
      <c r="B21" s="1">
        <v>19</v>
      </c>
      <c r="H21" s="2" t="s">
        <v>159</v>
      </c>
      <c r="I21" s="2" t="s">
        <v>160</v>
      </c>
      <c r="J21" s="44">
        <v>3</v>
      </c>
      <c r="O21" s="1">
        <v>18</v>
      </c>
      <c r="Q21" s="1" t="s">
        <v>152</v>
      </c>
    </row>
    <row r="22" spans="2:17" ht="13.5" thickBot="1">
      <c r="B22" s="1">
        <v>20</v>
      </c>
      <c r="H22" s="2" t="s">
        <v>162</v>
      </c>
      <c r="I22" s="2" t="s">
        <v>163</v>
      </c>
      <c r="J22" s="44" t="s">
        <v>365</v>
      </c>
      <c r="O22" s="1">
        <v>19</v>
      </c>
      <c r="Q22" s="1" t="s">
        <v>155</v>
      </c>
    </row>
    <row r="23" spans="2:17" ht="13.5" thickBot="1">
      <c r="B23" s="1">
        <v>21</v>
      </c>
      <c r="H23" s="2" t="s">
        <v>165</v>
      </c>
      <c r="I23" s="2" t="s">
        <v>166</v>
      </c>
      <c r="J23" s="44">
        <v>6</v>
      </c>
      <c r="O23" s="1">
        <v>20</v>
      </c>
      <c r="Q23" s="1" t="s">
        <v>158</v>
      </c>
    </row>
    <row r="24" spans="2:17" ht="13.5" thickBot="1">
      <c r="B24" s="1">
        <v>22</v>
      </c>
      <c r="H24" s="2" t="s">
        <v>168</v>
      </c>
      <c r="I24" s="2" t="s">
        <v>169</v>
      </c>
      <c r="J24" s="44">
        <v>4</v>
      </c>
      <c r="O24" s="1">
        <v>21</v>
      </c>
      <c r="Q24" s="1" t="s">
        <v>161</v>
      </c>
    </row>
    <row r="25" spans="2:17" ht="13.5" thickBot="1">
      <c r="B25" s="1">
        <v>23</v>
      </c>
      <c r="H25" s="2" t="s">
        <v>171</v>
      </c>
      <c r="I25" s="2" t="s">
        <v>172</v>
      </c>
      <c r="J25" s="44">
        <v>7</v>
      </c>
      <c r="O25" s="1">
        <v>22</v>
      </c>
      <c r="Q25" s="1" t="s">
        <v>164</v>
      </c>
    </row>
    <row r="26" spans="2:17" ht="13.5" thickBot="1">
      <c r="B26" s="1">
        <v>24</v>
      </c>
      <c r="H26" s="2" t="s">
        <v>174</v>
      </c>
      <c r="I26" s="2" t="s">
        <v>175</v>
      </c>
      <c r="J26" s="44">
        <v>6</v>
      </c>
      <c r="O26" s="1">
        <v>23</v>
      </c>
      <c r="Q26" s="1" t="s">
        <v>167</v>
      </c>
    </row>
    <row r="27" spans="2:17" ht="13.5" thickBot="1">
      <c r="B27" s="1">
        <v>25</v>
      </c>
      <c r="H27" s="2" t="s">
        <v>177</v>
      </c>
      <c r="I27" s="2" t="s">
        <v>178</v>
      </c>
      <c r="J27" s="44">
        <v>6</v>
      </c>
      <c r="O27" s="1">
        <v>24</v>
      </c>
      <c r="Q27" s="1" t="s">
        <v>170</v>
      </c>
    </row>
    <row r="28" spans="2:17" ht="13.5" thickBot="1">
      <c r="B28" s="1">
        <v>26</v>
      </c>
      <c r="H28" s="2" t="s">
        <v>180</v>
      </c>
      <c r="I28" s="2" t="s">
        <v>181</v>
      </c>
      <c r="J28" s="44">
        <v>6</v>
      </c>
      <c r="O28" s="1">
        <v>25</v>
      </c>
      <c r="Q28" s="1" t="s">
        <v>173</v>
      </c>
    </row>
    <row r="29" spans="2:17" ht="13.5" thickBot="1">
      <c r="B29" s="1">
        <v>27</v>
      </c>
      <c r="H29" s="2" t="s">
        <v>182</v>
      </c>
      <c r="I29" s="2" t="s">
        <v>183</v>
      </c>
      <c r="J29" s="44">
        <v>4</v>
      </c>
      <c r="Q29" s="1" t="s">
        <v>176</v>
      </c>
    </row>
    <row r="30" spans="2:17" ht="13.5" thickBot="1">
      <c r="B30" s="1">
        <v>28</v>
      </c>
      <c r="H30" s="2" t="s">
        <v>184</v>
      </c>
      <c r="I30" s="2" t="s">
        <v>185</v>
      </c>
      <c r="J30" s="44" t="s">
        <v>365</v>
      </c>
      <c r="Q30" s="1" t="s">
        <v>179</v>
      </c>
    </row>
    <row r="31" spans="2:17" ht="13.5" thickBot="1">
      <c r="B31" s="1">
        <v>29</v>
      </c>
      <c r="H31" s="2" t="s">
        <v>186</v>
      </c>
      <c r="I31" s="2" t="s">
        <v>187</v>
      </c>
      <c r="J31" s="44">
        <v>6</v>
      </c>
      <c r="Q31" s="1" t="s">
        <v>317</v>
      </c>
    </row>
    <row r="32" spans="2:10" ht="13.5" thickBot="1">
      <c r="B32" s="1">
        <v>30</v>
      </c>
      <c r="H32" s="2" t="s">
        <v>188</v>
      </c>
      <c r="I32" s="2" t="s">
        <v>189</v>
      </c>
      <c r="J32" s="44">
        <v>2</v>
      </c>
    </row>
    <row r="33" spans="2:10" ht="13.5" thickBot="1">
      <c r="B33" s="1">
        <v>31</v>
      </c>
      <c r="H33" s="2" t="s">
        <v>190</v>
      </c>
      <c r="I33" s="2" t="s">
        <v>191</v>
      </c>
      <c r="J33" s="44">
        <v>3</v>
      </c>
    </row>
    <row r="34" spans="2:10" ht="13.5" thickBot="1">
      <c r="B34" s="1">
        <v>32</v>
      </c>
      <c r="H34" s="2" t="s">
        <v>192</v>
      </c>
      <c r="I34" s="2" t="s">
        <v>193</v>
      </c>
      <c r="J34" s="44" t="s">
        <v>367</v>
      </c>
    </row>
    <row r="35" spans="2:10" ht="13.5" thickBot="1">
      <c r="B35" s="1">
        <v>33</v>
      </c>
      <c r="H35" s="2" t="s">
        <v>194</v>
      </c>
      <c r="I35" s="2" t="s">
        <v>195</v>
      </c>
      <c r="J35" s="44">
        <v>7</v>
      </c>
    </row>
    <row r="36" spans="2:10" ht="13.5" thickBot="1">
      <c r="B36" s="1">
        <v>34</v>
      </c>
      <c r="H36" s="2" t="s">
        <v>196</v>
      </c>
      <c r="I36" s="2" t="s">
        <v>197</v>
      </c>
      <c r="J36" s="44">
        <v>3</v>
      </c>
    </row>
    <row r="37" spans="2:10" ht="13.5" thickBot="1">
      <c r="B37" s="1">
        <v>35</v>
      </c>
      <c r="H37" s="2" t="s">
        <v>198</v>
      </c>
      <c r="I37" s="2" t="s">
        <v>199</v>
      </c>
      <c r="J37" s="44">
        <v>8</v>
      </c>
    </row>
    <row r="38" spans="2:10" ht="13.5" thickBot="1">
      <c r="B38" s="1">
        <v>36</v>
      </c>
      <c r="H38" s="2" t="s">
        <v>200</v>
      </c>
      <c r="I38" s="2" t="s">
        <v>201</v>
      </c>
      <c r="J38" s="44">
        <v>2</v>
      </c>
    </row>
    <row r="39" spans="2:10" ht="13.5" thickBot="1">
      <c r="B39" s="1">
        <v>37</v>
      </c>
      <c r="H39" s="2" t="s">
        <v>202</v>
      </c>
      <c r="I39" s="2" t="s">
        <v>203</v>
      </c>
      <c r="J39" s="44" t="s">
        <v>368</v>
      </c>
    </row>
    <row r="40" spans="2:10" ht="13.5" thickBot="1">
      <c r="B40" s="1">
        <v>38</v>
      </c>
      <c r="H40" s="2" t="s">
        <v>204</v>
      </c>
      <c r="I40" s="2" t="s">
        <v>205</v>
      </c>
      <c r="J40" s="44">
        <v>8</v>
      </c>
    </row>
    <row r="41" spans="2:10" ht="13.5" thickBot="1">
      <c r="B41" s="1">
        <v>39</v>
      </c>
      <c r="H41" s="2" t="s">
        <v>206</v>
      </c>
      <c r="I41" s="2" t="s">
        <v>207</v>
      </c>
      <c r="J41" s="44">
        <v>1</v>
      </c>
    </row>
    <row r="42" spans="2:10" ht="13.5" thickBot="1">
      <c r="B42" s="1">
        <v>40</v>
      </c>
      <c r="H42" s="2" t="s">
        <v>208</v>
      </c>
      <c r="I42" s="2" t="s">
        <v>209</v>
      </c>
      <c r="J42" s="44">
        <v>2</v>
      </c>
    </row>
    <row r="43" spans="2:10" ht="13.5" thickBot="1">
      <c r="B43" s="1">
        <v>41</v>
      </c>
      <c r="H43" s="2" t="s">
        <v>210</v>
      </c>
      <c r="I43" s="2" t="s">
        <v>211</v>
      </c>
      <c r="J43" s="44">
        <v>7</v>
      </c>
    </row>
    <row r="44" spans="2:10" ht="13.5" thickBot="1">
      <c r="B44" s="1">
        <v>42</v>
      </c>
      <c r="H44" s="2" t="s">
        <v>212</v>
      </c>
      <c r="I44" s="2" t="s">
        <v>213</v>
      </c>
      <c r="J44" s="44">
        <v>8</v>
      </c>
    </row>
    <row r="45" spans="2:10" ht="13.5" thickBot="1">
      <c r="B45" s="1">
        <v>43</v>
      </c>
      <c r="H45" s="2" t="s">
        <v>214</v>
      </c>
      <c r="I45" s="2" t="s">
        <v>215</v>
      </c>
      <c r="J45" s="44">
        <v>8</v>
      </c>
    </row>
    <row r="46" spans="2:10" ht="13.5" thickBot="1">
      <c r="B46" s="1">
        <v>44</v>
      </c>
      <c r="H46" s="2" t="s">
        <v>216</v>
      </c>
      <c r="I46" s="2" t="s">
        <v>217</v>
      </c>
      <c r="J46" s="44">
        <v>8</v>
      </c>
    </row>
    <row r="47" spans="2:10" ht="13.5" thickBot="1">
      <c r="B47" s="1">
        <v>45</v>
      </c>
      <c r="H47" s="2" t="s">
        <v>218</v>
      </c>
      <c r="I47" s="2" t="s">
        <v>219</v>
      </c>
      <c r="J47" s="44" t="s">
        <v>369</v>
      </c>
    </row>
    <row r="48" spans="2:10" ht="14.25" thickBot="1" thickTop="1">
      <c r="B48" s="1">
        <v>46</v>
      </c>
      <c r="H48" s="2" t="s">
        <v>220</v>
      </c>
      <c r="I48" s="2" t="s">
        <v>221</v>
      </c>
      <c r="J48" s="43">
        <v>2</v>
      </c>
    </row>
    <row r="49" spans="8:10" ht="13.5" thickBot="1">
      <c r="H49" s="2" t="s">
        <v>222</v>
      </c>
      <c r="I49" s="2" t="s">
        <v>223</v>
      </c>
      <c r="J49" s="44">
        <v>7</v>
      </c>
    </row>
    <row r="50" spans="8:10" ht="13.5" thickBot="1">
      <c r="H50" s="2" t="s">
        <v>224</v>
      </c>
      <c r="I50" s="2" t="s">
        <v>225</v>
      </c>
      <c r="J50" s="44">
        <v>8</v>
      </c>
    </row>
    <row r="51" spans="8:10" ht="13.5" thickBot="1">
      <c r="H51" s="2" t="s">
        <v>226</v>
      </c>
      <c r="I51" s="2" t="s">
        <v>227</v>
      </c>
      <c r="J51" s="44">
        <v>3</v>
      </c>
    </row>
    <row r="52" spans="8:10" ht="13.5" thickBot="1">
      <c r="H52" s="2" t="s">
        <v>228</v>
      </c>
      <c r="I52" s="2" t="s">
        <v>229</v>
      </c>
      <c r="J52" s="44">
        <v>3</v>
      </c>
    </row>
    <row r="53" spans="8:10" ht="13.5" thickBot="1">
      <c r="H53" s="2" t="s">
        <v>230</v>
      </c>
      <c r="I53" s="2" t="s">
        <v>231</v>
      </c>
      <c r="J53" s="44">
        <v>6</v>
      </c>
    </row>
    <row r="54" spans="8:10" ht="13.5" thickBot="1">
      <c r="H54" s="2" t="s">
        <v>232</v>
      </c>
      <c r="I54" s="2" t="s">
        <v>233</v>
      </c>
      <c r="J54" s="44">
        <v>8</v>
      </c>
    </row>
    <row r="55" spans="8:10" ht="13.5" thickBot="1">
      <c r="H55" s="2" t="s">
        <v>234</v>
      </c>
      <c r="I55" s="2" t="s">
        <v>235</v>
      </c>
      <c r="J55" s="44">
        <v>7</v>
      </c>
    </row>
    <row r="56" spans="8:10" ht="13.5" thickBot="1">
      <c r="H56" s="2" t="s">
        <v>236</v>
      </c>
      <c r="I56" s="2" t="s">
        <v>237</v>
      </c>
      <c r="J56" s="44">
        <v>7</v>
      </c>
    </row>
    <row r="57" spans="8:10" ht="13.5" thickBot="1">
      <c r="H57" s="2" t="s">
        <v>238</v>
      </c>
      <c r="I57" s="2" t="s">
        <v>239</v>
      </c>
      <c r="J57" s="44">
        <v>2</v>
      </c>
    </row>
    <row r="58" spans="8:10" ht="13.5" thickBot="1">
      <c r="H58" s="2" t="s">
        <v>240</v>
      </c>
      <c r="I58" s="2" t="s">
        <v>241</v>
      </c>
      <c r="J58" s="44">
        <v>6</v>
      </c>
    </row>
    <row r="59" spans="8:10" ht="13.5" thickBot="1">
      <c r="H59" s="2" t="s">
        <v>242</v>
      </c>
      <c r="I59" s="2" t="s">
        <v>243</v>
      </c>
      <c r="J59" s="44">
        <v>4</v>
      </c>
    </row>
    <row r="60" spans="8:10" ht="13.5" thickBot="1">
      <c r="H60" s="2" t="s">
        <v>244</v>
      </c>
      <c r="I60" s="2" t="s">
        <v>245</v>
      </c>
      <c r="J60" s="44">
        <v>2</v>
      </c>
    </row>
    <row r="61" spans="8:10" ht="13.5" thickBot="1">
      <c r="H61" s="2" t="s">
        <v>246</v>
      </c>
      <c r="I61" s="2" t="s">
        <v>247</v>
      </c>
      <c r="J61" s="44">
        <v>1</v>
      </c>
    </row>
    <row r="62" spans="8:10" ht="13.5" thickBot="1">
      <c r="H62" s="2" t="s">
        <v>248</v>
      </c>
      <c r="I62" s="2" t="s">
        <v>249</v>
      </c>
      <c r="J62" s="44">
        <v>8</v>
      </c>
    </row>
    <row r="63" spans="8:10" ht="13.5" thickBot="1">
      <c r="H63" s="2" t="s">
        <v>250</v>
      </c>
      <c r="I63" s="2" t="s">
        <v>251</v>
      </c>
      <c r="J63" s="44">
        <v>2</v>
      </c>
    </row>
    <row r="64" spans="8:10" ht="13.5" thickBot="1">
      <c r="H64" s="2" t="s">
        <v>252</v>
      </c>
      <c r="I64" s="2" t="s">
        <v>253</v>
      </c>
      <c r="J64" s="44">
        <v>4</v>
      </c>
    </row>
    <row r="65" spans="8:10" ht="13.5" thickBot="1">
      <c r="H65" s="2" t="s">
        <v>254</v>
      </c>
      <c r="I65" s="2" t="s">
        <v>255</v>
      </c>
      <c r="J65" s="44" t="s">
        <v>365</v>
      </c>
    </row>
    <row r="66" spans="8:10" ht="13.5" thickBot="1">
      <c r="H66" s="2" t="s">
        <v>256</v>
      </c>
      <c r="I66" s="2" t="s">
        <v>257</v>
      </c>
      <c r="J66" s="44">
        <v>2</v>
      </c>
    </row>
    <row r="67" spans="8:10" ht="13.5" thickBot="1">
      <c r="H67" s="2" t="s">
        <v>258</v>
      </c>
      <c r="I67" s="2" t="s">
        <v>259</v>
      </c>
      <c r="J67" s="44">
        <v>8</v>
      </c>
    </row>
    <row r="68" spans="8:10" ht="13.5" thickBot="1">
      <c r="H68" s="2" t="s">
        <v>260</v>
      </c>
      <c r="I68" s="2" t="s">
        <v>261</v>
      </c>
      <c r="J68" s="44">
        <v>8</v>
      </c>
    </row>
    <row r="69" spans="8:10" ht="13.5" thickBot="1">
      <c r="H69" s="2" t="s">
        <v>262</v>
      </c>
      <c r="I69" s="2" t="s">
        <v>263</v>
      </c>
      <c r="J69" s="44">
        <v>6</v>
      </c>
    </row>
    <row r="70" spans="8:10" ht="13.5" thickBot="1">
      <c r="H70" s="2" t="s">
        <v>264</v>
      </c>
      <c r="I70" s="2" t="s">
        <v>265</v>
      </c>
      <c r="J70" s="44">
        <v>7</v>
      </c>
    </row>
    <row r="71" spans="8:10" ht="13.5" thickBot="1">
      <c r="H71" s="2" t="s">
        <v>266</v>
      </c>
      <c r="I71" s="2" t="s">
        <v>267</v>
      </c>
      <c r="J71" s="44">
        <v>2</v>
      </c>
    </row>
    <row r="72" spans="8:10" ht="13.5" thickBot="1">
      <c r="H72" s="2" t="s">
        <v>268</v>
      </c>
      <c r="I72" s="2" t="s">
        <v>269</v>
      </c>
      <c r="J72" s="44">
        <v>1</v>
      </c>
    </row>
    <row r="73" spans="8:10" ht="13.5" thickBot="1">
      <c r="H73" s="2" t="s">
        <v>270</v>
      </c>
      <c r="I73" s="2" t="s">
        <v>271</v>
      </c>
      <c r="J73" s="44" t="s">
        <v>365</v>
      </c>
    </row>
    <row r="74" spans="8:10" ht="13.5" thickBot="1">
      <c r="H74" s="2" t="s">
        <v>272</v>
      </c>
      <c r="I74" s="2" t="s">
        <v>273</v>
      </c>
      <c r="J74" s="44">
        <v>3</v>
      </c>
    </row>
    <row r="75" spans="8:10" ht="13.5" thickBot="1">
      <c r="H75" s="2" t="s">
        <v>274</v>
      </c>
      <c r="I75" s="2" t="s">
        <v>275</v>
      </c>
      <c r="J75" s="44">
        <v>7</v>
      </c>
    </row>
    <row r="76" spans="8:10" ht="13.5" thickBot="1">
      <c r="H76" s="2" t="s">
        <v>276</v>
      </c>
      <c r="I76" s="2" t="s">
        <v>277</v>
      </c>
      <c r="J76" s="44">
        <v>3</v>
      </c>
    </row>
    <row r="77" spans="8:10" ht="13.5" thickBot="1">
      <c r="H77" s="2" t="s">
        <v>278</v>
      </c>
      <c r="I77" s="2" t="s">
        <v>279</v>
      </c>
      <c r="J77" s="44">
        <v>6</v>
      </c>
    </row>
    <row r="78" spans="8:10" ht="13.5" thickBot="1">
      <c r="H78" s="2" t="s">
        <v>280</v>
      </c>
      <c r="I78" s="2" t="s">
        <v>281</v>
      </c>
      <c r="J78" s="44">
        <v>4</v>
      </c>
    </row>
    <row r="79" spans="8:10" ht="13.5" thickBot="1">
      <c r="H79" s="2" t="s">
        <v>282</v>
      </c>
      <c r="I79" s="2" t="s">
        <v>283</v>
      </c>
      <c r="J79" s="44">
        <v>4</v>
      </c>
    </row>
    <row r="80" spans="8:10" ht="13.5" thickBot="1">
      <c r="H80" s="2" t="s">
        <v>284</v>
      </c>
      <c r="I80" s="2" t="s">
        <v>285</v>
      </c>
      <c r="J80" s="44">
        <v>3</v>
      </c>
    </row>
    <row r="81" spans="8:10" ht="13.5" thickBot="1">
      <c r="H81" s="2" t="s">
        <v>286</v>
      </c>
      <c r="I81" s="2" t="s">
        <v>287</v>
      </c>
      <c r="J81" s="44">
        <v>4</v>
      </c>
    </row>
    <row r="82" spans="8:10" ht="13.5" thickBot="1">
      <c r="H82" s="2" t="s">
        <v>288</v>
      </c>
      <c r="I82" s="2" t="s">
        <v>289</v>
      </c>
      <c r="J82" s="44">
        <v>6</v>
      </c>
    </row>
    <row r="83" spans="8:10" ht="13.5" thickBot="1">
      <c r="H83" s="2" t="s">
        <v>290</v>
      </c>
      <c r="I83" s="2" t="s">
        <v>291</v>
      </c>
      <c r="J83" s="44">
        <v>3</v>
      </c>
    </row>
    <row r="84" spans="8:10" ht="13.5" thickBot="1">
      <c r="H84" s="2" t="s">
        <v>292</v>
      </c>
      <c r="I84" s="2" t="s">
        <v>293</v>
      </c>
      <c r="J84" s="44">
        <v>7</v>
      </c>
    </row>
    <row r="85" spans="8:10" ht="13.5" thickBot="1">
      <c r="H85" s="2" t="s">
        <v>294</v>
      </c>
      <c r="I85" s="2" t="s">
        <v>295</v>
      </c>
      <c r="J85" s="44" t="s">
        <v>365</v>
      </c>
    </row>
    <row r="86" spans="8:10" ht="13.5" thickBot="1">
      <c r="H86" s="2" t="s">
        <v>296</v>
      </c>
      <c r="I86" s="2" t="s">
        <v>297</v>
      </c>
      <c r="J86" s="44">
        <v>7</v>
      </c>
    </row>
    <row r="87" spans="8:10" ht="13.5" thickBot="1">
      <c r="H87" s="2" t="s">
        <v>298</v>
      </c>
      <c r="I87" s="2" t="s">
        <v>299</v>
      </c>
      <c r="J87" s="44">
        <v>4</v>
      </c>
    </row>
    <row r="88" spans="8:10" ht="13.5" thickBot="1">
      <c r="H88" s="2" t="s">
        <v>300</v>
      </c>
      <c r="I88" s="2" t="s">
        <v>301</v>
      </c>
      <c r="J88" s="44">
        <v>6</v>
      </c>
    </row>
    <row r="89" spans="8:10" ht="13.5" thickBot="1">
      <c r="H89" s="2" t="s">
        <v>302</v>
      </c>
      <c r="I89" s="2" t="s">
        <v>303</v>
      </c>
      <c r="J89" s="44">
        <v>3</v>
      </c>
    </row>
    <row r="90" spans="8:10" ht="13.5" thickBot="1">
      <c r="H90" s="2" t="s">
        <v>304</v>
      </c>
      <c r="I90" s="2" t="s">
        <v>305</v>
      </c>
      <c r="J90" s="44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Greg Asche</cp:lastModifiedBy>
  <cp:lastPrinted>2012-12-17T20:27:09Z</cp:lastPrinted>
  <dcterms:created xsi:type="dcterms:W3CDTF">2000-05-18T20:33:12Z</dcterms:created>
  <dcterms:modified xsi:type="dcterms:W3CDTF">2013-02-14T21:45:28Z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