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ask1pet\Desktop\"/>
    </mc:Choice>
  </mc:AlternateContent>
  <bookViews>
    <workbookView xWindow="480" yWindow="90" windowWidth="18195" windowHeight="11250" activeTab="1"/>
  </bookViews>
  <sheets>
    <sheet name="Directions" sheetId="4" r:id="rId1"/>
    <sheet name="window input" sheetId="1" r:id="rId2"/>
    <sheet name="wall input" sheetId="2" r:id="rId3"/>
    <sheet name="Calculations" sheetId="3" r:id="rId4"/>
  </sheets>
  <calcPr calcId="152511"/>
</workbook>
</file>

<file path=xl/calcChain.xml><?xml version="1.0" encoding="utf-8"?>
<calcChain xmlns="http://schemas.openxmlformats.org/spreadsheetml/2006/main">
  <c r="C5" i="2" l="1"/>
  <c r="D3" i="3" l="1"/>
  <c r="D2" i="3"/>
  <c r="D5" i="1" l="1"/>
  <c r="D10" i="1" l="1"/>
  <c r="D6" i="3" s="1"/>
  <c r="D4" i="3" l="1"/>
  <c r="D13" i="1" s="1"/>
  <c r="D7" i="3" s="1"/>
  <c r="D17" i="1" s="1"/>
</calcChain>
</file>

<file path=xl/sharedStrings.xml><?xml version="1.0" encoding="utf-8"?>
<sst xmlns="http://schemas.openxmlformats.org/spreadsheetml/2006/main" count="98" uniqueCount="92">
  <si>
    <t>EWNR</t>
  </si>
  <si>
    <t>1/16", 1/8", 1/4"  glass</t>
  </si>
  <si>
    <t>5/16" glass</t>
  </si>
  <si>
    <t>3/8" glass</t>
  </si>
  <si>
    <t>2-ply glass .53" total</t>
  </si>
  <si>
    <t>3-ply glass .82" total</t>
  </si>
  <si>
    <t>Double Glazed Window</t>
  </si>
  <si>
    <t>Single Glazed Window</t>
  </si>
  <si>
    <t>3/32" glass, 4" airspace, 3/32" glass</t>
  </si>
  <si>
    <t>1/4" glass, 2-1/4" airspace, 1/4" glass</t>
  </si>
  <si>
    <t>1/8" glass, 2-1/4" airspace, 1/4" glass</t>
  </si>
  <si>
    <t>1/8" glass, 2-1/4" airspace, 1/8" glass</t>
  </si>
  <si>
    <t>3/16" glass, 2" airspace, 1/4" glass</t>
  </si>
  <si>
    <t>1/4" glass, 2" airspace, 3/8" glass</t>
  </si>
  <si>
    <t>3/16" glass, 2" airspace, 3/8" glass</t>
  </si>
  <si>
    <t>3/16" glass, 4-3/4" airspace, 1/4" glass</t>
  </si>
  <si>
    <t>Notes:</t>
  </si>
  <si>
    <t>If window can fully open EWNR value is 4 dB. If window can't</t>
  </si>
  <si>
    <t>completely open (sliding or double hung) use 4 dB for open area</t>
  </si>
  <si>
    <t>and given value for closed area.</t>
  </si>
  <si>
    <t>Composite window value input</t>
  </si>
  <si>
    <t>EWNR value</t>
  </si>
  <si>
    <t>Sq. Ft. open area</t>
  </si>
  <si>
    <t>Sq. Ft. closed area</t>
  </si>
  <si>
    <t># of windows</t>
  </si>
  <si>
    <t>Wall information</t>
  </si>
  <si>
    <t>Wood Siding</t>
  </si>
  <si>
    <t>7/8" Stucco</t>
  </si>
  <si>
    <t>7/8" Stucco on 1/2" Wood</t>
  </si>
  <si>
    <t>4-1/2" Brick Veneer</t>
  </si>
  <si>
    <t>9" Brick</t>
  </si>
  <si>
    <t>4" Concrete</t>
  </si>
  <si>
    <t>6" Concrete</t>
  </si>
  <si>
    <t>6" Concrete Block</t>
  </si>
  <si>
    <t>8" Concrete Block</t>
  </si>
  <si>
    <t>6" Block w/ 1/2" Stucco</t>
  </si>
  <si>
    <t>8" Block w/ 1/2" Stucco</t>
  </si>
  <si>
    <t>Alum/Vinyl Siding on 1/2" wood</t>
  </si>
  <si>
    <t>1/8" to 1/2" Plaster on 3/8" Gypsum Lath</t>
  </si>
  <si>
    <t>1/2" to 5/8" Gypsumboard</t>
  </si>
  <si>
    <t>1/2" Soundboard on 3/8 to 1/2" Gypsumboard</t>
  </si>
  <si>
    <t>1/2" to 7/8" Plaster</t>
  </si>
  <si>
    <t>1/2" Plywood</t>
  </si>
  <si>
    <t>1/4" Plywood Paneling</t>
  </si>
  <si>
    <t>1/4" Hardboard Paneling</t>
  </si>
  <si>
    <t>Exposed Solid Wall</t>
  </si>
  <si>
    <t>Exteriors</t>
  </si>
  <si>
    <t>--</t>
  </si>
  <si>
    <t xml:space="preserve">        Interiors</t>
  </si>
  <si>
    <t>Length of wall</t>
  </si>
  <si>
    <t>Height of wall*</t>
  </si>
  <si>
    <t>Total Sq. Ft. of wall</t>
  </si>
  <si>
    <t>EWNR value of wall</t>
  </si>
  <si>
    <t>Height of open area (in feet)</t>
  </si>
  <si>
    <t>Width of open area (in feet)</t>
  </si>
  <si>
    <t>Width of closed area (in feet)</t>
  </si>
  <si>
    <t>Window Open</t>
  </si>
  <si>
    <t>Tau</t>
  </si>
  <si>
    <t>Window Closed</t>
  </si>
  <si>
    <t>Window Composite</t>
  </si>
  <si>
    <t>A. Wall - Open Windows</t>
  </si>
  <si>
    <t>Composite EWNR value or  each window</t>
  </si>
  <si>
    <t>Wall &amp;Window Composite ENWR</t>
  </si>
  <si>
    <t>Total EWNR of wall + windows</t>
  </si>
  <si>
    <t>The addition of a storm window increases the windows EWNR by 5 dB</t>
  </si>
  <si>
    <t>You will then need to select the correct exterior wall noise rating (EWNR) for the windows from the table on the right hand side of the tab</t>
  </si>
  <si>
    <t>You will then need to move over to the tab "wall input". You are required to know the following:</t>
  </si>
  <si>
    <t>3. Type of window(s)</t>
  </si>
  <si>
    <t>4. Number of windows</t>
  </si>
  <si>
    <t>2. Width of the window(s)</t>
  </si>
  <si>
    <t>1. Height of the window(s)</t>
  </si>
  <si>
    <t>1. Length of wall</t>
  </si>
  <si>
    <t>2. Height of wall</t>
  </si>
  <si>
    <t>3. Type of exterior wall construction</t>
  </si>
  <si>
    <t>4. Type of Interior wall construction</t>
  </si>
  <si>
    <t xml:space="preserve">The following tabs in this workbook allows the analysist the ability to determine the interior noise  levels based on the wall and window type. </t>
  </si>
  <si>
    <t>You should first input the available window information into the "window input" tab. You are required to know the following:</t>
  </si>
  <si>
    <t>composite number</t>
  </si>
  <si>
    <t>tab and then finding the closest interior wall construction on the top. You will then move to the right from the left tab and down from the top to find the</t>
  </si>
  <si>
    <t>You will then need to find the composite wall EWNR using the chart by first finding the closest exterior wall construction on the left</t>
  </si>
  <si>
    <t>You would then go back to the "window input" tab to find the composite window and wall EWNR</t>
  </si>
  <si>
    <t>How to determine the factor to use from exterior noise level to interior noise level</t>
  </si>
  <si>
    <t>Some things to remember</t>
  </si>
  <si>
    <t>If the interior noise level would exceed standards with the window(s) open you can assume the window(s) could be closed if the activity area has air conditioning</t>
  </si>
  <si>
    <t>If your exterior/interior wall composition is not listed use the closest type from the table but never assume a higher EWNR value than the nearest material</t>
  </si>
  <si>
    <t xml:space="preserve">Where and how to model exterior noise and interior noise </t>
  </si>
  <si>
    <t xml:space="preserve">would face the roadway (for larger building such as schools, you may need a number of modeling points). </t>
  </si>
  <si>
    <r>
      <t>This workbook was developed using FHWA-TS-77-202</t>
    </r>
    <r>
      <rPr>
        <i/>
        <sz val="11"/>
        <color theme="1"/>
        <rFont val="Calibri"/>
        <family val="2"/>
        <scheme val="minor"/>
      </rPr>
      <t xml:space="preserve"> Insulation of building against highway noise</t>
    </r>
  </si>
  <si>
    <t>The analysist should place a modeling point at the facade of the building. Typically that placement would be along the middle of the wall which</t>
  </si>
  <si>
    <t xml:space="preserve"> to determine your calculated interior noise level. If your interior noise level exceeds standards/criteria then proceed below for a more detailed analysis</t>
  </si>
  <si>
    <t>You would then take your exterior noise level (from your modeled point(s) and subtract 13.2 dBA (this number is used for screening as a worst case)</t>
  </si>
  <si>
    <t>Height of closed area (in feet)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</si>
</sst>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9"/>
      <color theme="1"/>
      <name val="Calibri"/>
      <family val="2"/>
      <scheme val="minor"/>
    </font>
    <font>
      <b/>
      <sz val="14"/>
      <color theme="1"/>
      <name val="Calibri"/>
      <family val="2"/>
      <scheme val="minor"/>
    </font>
    <font>
      <i/>
      <sz val="11"/>
      <color theme="1"/>
      <name val="Calibri"/>
      <family val="2"/>
      <scheme val="minor"/>
    </font>
  </fonts>
  <fills count="2">
    <fill>
      <patternFill patternType="none"/>
    </fill>
    <fill>
      <patternFill patternType="gray125"/>
    </fill>
  </fills>
  <borders count="36">
    <border>
      <left/>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s>
  <cellStyleXfs count="1">
    <xf numFmtId="0" fontId="0" fillId="0" borderId="0"/>
  </cellStyleXfs>
  <cellXfs count="49">
    <xf numFmtId="0" fontId="0" fillId="0" borderId="0" xfId="0"/>
    <xf numFmtId="0" fontId="1" fillId="0" borderId="7" xfId="0" applyFont="1" applyBorder="1"/>
    <xf numFmtId="0" fontId="1" fillId="0" borderId="8" xfId="0" applyFont="1" applyBorder="1" applyAlignment="1">
      <alignment horizontal="center"/>
    </xf>
    <xf numFmtId="0" fontId="1" fillId="0" borderId="5" xfId="0" applyFont="1" applyBorder="1"/>
    <xf numFmtId="0" fontId="1" fillId="0" borderId="6" xfId="0" applyFont="1" applyBorder="1" applyAlignment="1">
      <alignment horizontal="center"/>
    </xf>
    <xf numFmtId="0" fontId="1" fillId="0" borderId="1" xfId="0" applyFont="1" applyBorder="1"/>
    <xf numFmtId="0" fontId="1" fillId="0" borderId="2" xfId="0" applyFont="1" applyBorder="1" applyAlignment="1">
      <alignment horizontal="center"/>
    </xf>
    <xf numFmtId="16" fontId="1" fillId="0" borderId="1" xfId="0" applyNumberFormat="1" applyFont="1" applyBorder="1"/>
    <xf numFmtId="0" fontId="1" fillId="0" borderId="3" xfId="0" applyFont="1" applyBorder="1"/>
    <xf numFmtId="0" fontId="1" fillId="0" borderId="4" xfId="0" applyFont="1" applyBorder="1" applyAlignment="1">
      <alignment horizontal="center"/>
    </xf>
    <xf numFmtId="0" fontId="1" fillId="0" borderId="0" xfId="0" applyFont="1"/>
    <xf numFmtId="0" fontId="1" fillId="0" borderId="9" xfId="0" applyFont="1" applyBorder="1"/>
    <xf numFmtId="0" fontId="1" fillId="0" borderId="10" xfId="0" applyFont="1" applyBorder="1" applyAlignment="1">
      <alignment horizontal="center"/>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8" xfId="0" applyBorder="1"/>
    <xf numFmtId="0" fontId="0" fillId="0" borderId="19" xfId="0" applyBorder="1"/>
    <xf numFmtId="0" fontId="0" fillId="0" borderId="2" xfId="0" applyBorder="1" applyAlignment="1">
      <alignment horizontal="center"/>
    </xf>
    <xf numFmtId="0" fontId="0" fillId="0" borderId="4" xfId="0" applyBorder="1" applyAlignment="1">
      <alignment horizontal="center"/>
    </xf>
    <xf numFmtId="0" fontId="0" fillId="0" borderId="0" xfId="0" applyAlignment="1">
      <alignment horizontal="center"/>
    </xf>
    <xf numFmtId="0" fontId="0" fillId="0" borderId="0" xfId="0" applyAlignment="1">
      <alignment textRotation="45"/>
    </xf>
    <xf numFmtId="0" fontId="0" fillId="0" borderId="21" xfId="0" applyBorder="1"/>
    <xf numFmtId="0" fontId="0" fillId="0" borderId="30" xfId="0" applyBorder="1"/>
    <xf numFmtId="0" fontId="0" fillId="0" borderId="31" xfId="0" applyBorder="1"/>
    <xf numFmtId="0" fontId="0" fillId="0" borderId="32" xfId="0" applyBorder="1"/>
    <xf numFmtId="0" fontId="0" fillId="0" borderId="7" xfId="0" applyBorder="1" applyAlignment="1">
      <alignment textRotation="45" wrapText="1"/>
    </xf>
    <xf numFmtId="0" fontId="0" fillId="0" borderId="23" xfId="0" applyBorder="1" applyAlignment="1">
      <alignment textRotation="45" wrapText="1"/>
    </xf>
    <xf numFmtId="0" fontId="0" fillId="0" borderId="8" xfId="0" applyBorder="1" applyAlignment="1">
      <alignment textRotation="45" wrapText="1"/>
    </xf>
    <xf numFmtId="0" fontId="0" fillId="0" borderId="22" xfId="0" applyBorder="1" applyAlignment="1">
      <alignment horizontal="center" textRotation="46"/>
    </xf>
    <xf numFmtId="0" fontId="0" fillId="0" borderId="27" xfId="0" applyBorder="1" applyAlignment="1">
      <alignment horizontal="center"/>
    </xf>
    <xf numFmtId="0" fontId="0" fillId="0" borderId="24" xfId="0" applyBorder="1" applyAlignment="1">
      <alignment horizontal="center"/>
    </xf>
    <xf numFmtId="49" fontId="0" fillId="0" borderId="17" xfId="0" applyNumberFormat="1" applyBorder="1" applyAlignment="1">
      <alignment horizontal="center"/>
    </xf>
    <xf numFmtId="0" fontId="0" fillId="0" borderId="28" xfId="0" applyBorder="1" applyAlignment="1">
      <alignment horizontal="center"/>
    </xf>
    <xf numFmtId="0" fontId="0" fillId="0" borderId="25" xfId="0" applyBorder="1" applyAlignment="1">
      <alignment horizontal="center"/>
    </xf>
    <xf numFmtId="49" fontId="0" fillId="0" borderId="2" xfId="0" applyNumberFormat="1" applyBorder="1" applyAlignment="1">
      <alignment horizontal="center"/>
    </xf>
    <xf numFmtId="0" fontId="0" fillId="0" borderId="29" xfId="0" applyBorder="1" applyAlignment="1">
      <alignment horizontal="center"/>
    </xf>
    <xf numFmtId="0" fontId="0" fillId="0" borderId="26" xfId="0" applyBorder="1" applyAlignment="1">
      <alignment horizontal="center"/>
    </xf>
    <xf numFmtId="0" fontId="0" fillId="0" borderId="20" xfId="0" applyBorder="1" applyAlignment="1">
      <alignment horizontal="center"/>
    </xf>
    <xf numFmtId="0" fontId="0" fillId="0" borderId="34" xfId="0" applyBorder="1" applyAlignment="1" applyProtection="1">
      <alignment horizontal="center"/>
    </xf>
    <xf numFmtId="0" fontId="0" fillId="0" borderId="33"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35" xfId="0" applyBorder="1" applyAlignment="1" applyProtection="1">
      <alignment horizontal="center"/>
      <protection locked="0"/>
    </xf>
    <xf numFmtId="0" fontId="0" fillId="0" borderId="0" xfId="0" applyAlignment="1" applyProtection="1">
      <alignment horizontal="center"/>
      <protection locked="0"/>
    </xf>
    <xf numFmtId="0" fontId="0" fillId="0" borderId="20" xfId="0" applyBorder="1" applyAlignment="1" applyProtection="1">
      <alignment horizontal="center"/>
      <protection locked="0"/>
    </xf>
    <xf numFmtId="0" fontId="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workbookViewId="0">
      <selection activeCell="A8" sqref="A8"/>
    </sheetView>
  </sheetViews>
  <sheetFormatPr defaultRowHeight="15" x14ac:dyDescent="0.25"/>
  <cols>
    <col min="1" max="1" width="149.5703125" customWidth="1"/>
  </cols>
  <sheetData>
    <row r="1" spans="1:1" x14ac:dyDescent="0.25">
      <c r="A1" t="s">
        <v>75</v>
      </c>
    </row>
    <row r="2" spans="1:1" x14ac:dyDescent="0.25">
      <c r="A2" t="s">
        <v>87</v>
      </c>
    </row>
    <row r="4" spans="1:1" ht="18.75" x14ac:dyDescent="0.3">
      <c r="A4" s="48" t="s">
        <v>85</v>
      </c>
    </row>
    <row r="5" spans="1:1" x14ac:dyDescent="0.25">
      <c r="A5" t="s">
        <v>88</v>
      </c>
    </row>
    <row r="6" spans="1:1" x14ac:dyDescent="0.25">
      <c r="A6" t="s">
        <v>86</v>
      </c>
    </row>
    <row r="7" spans="1:1" x14ac:dyDescent="0.25">
      <c r="A7" t="s">
        <v>90</v>
      </c>
    </row>
    <row r="8" spans="1:1" x14ac:dyDescent="0.25">
      <c r="A8" t="s">
        <v>89</v>
      </c>
    </row>
    <row r="10" spans="1:1" ht="18.75" x14ac:dyDescent="0.3">
      <c r="A10" s="48" t="s">
        <v>81</v>
      </c>
    </row>
    <row r="11" spans="1:1" x14ac:dyDescent="0.25">
      <c r="A11" t="s">
        <v>76</v>
      </c>
    </row>
    <row r="12" spans="1:1" x14ac:dyDescent="0.25">
      <c r="A12" t="s">
        <v>70</v>
      </c>
    </row>
    <row r="13" spans="1:1" x14ac:dyDescent="0.25">
      <c r="A13" t="s">
        <v>69</v>
      </c>
    </row>
    <row r="14" spans="1:1" x14ac:dyDescent="0.25">
      <c r="A14" t="s">
        <v>67</v>
      </c>
    </row>
    <row r="15" spans="1:1" x14ac:dyDescent="0.25">
      <c r="A15" t="s">
        <v>68</v>
      </c>
    </row>
    <row r="16" spans="1:1" x14ac:dyDescent="0.25">
      <c r="A16" t="s">
        <v>65</v>
      </c>
    </row>
    <row r="18" spans="1:1" x14ac:dyDescent="0.25">
      <c r="A18" t="s">
        <v>66</v>
      </c>
    </row>
    <row r="19" spans="1:1" x14ac:dyDescent="0.25">
      <c r="A19" t="s">
        <v>71</v>
      </c>
    </row>
    <row r="20" spans="1:1" x14ac:dyDescent="0.25">
      <c r="A20" t="s">
        <v>72</v>
      </c>
    </row>
    <row r="21" spans="1:1" x14ac:dyDescent="0.25">
      <c r="A21" t="s">
        <v>73</v>
      </c>
    </row>
    <row r="22" spans="1:1" x14ac:dyDescent="0.25">
      <c r="A22" t="s">
        <v>74</v>
      </c>
    </row>
    <row r="23" spans="1:1" x14ac:dyDescent="0.25">
      <c r="A23" t="s">
        <v>79</v>
      </c>
    </row>
    <row r="24" spans="1:1" x14ac:dyDescent="0.25">
      <c r="A24" t="s">
        <v>78</v>
      </c>
    </row>
    <row r="25" spans="1:1" x14ac:dyDescent="0.25">
      <c r="A25" t="s">
        <v>77</v>
      </c>
    </row>
    <row r="27" spans="1:1" x14ac:dyDescent="0.25">
      <c r="A27" t="s">
        <v>80</v>
      </c>
    </row>
    <row r="29" spans="1:1" ht="18.75" x14ac:dyDescent="0.3">
      <c r="A29" s="48" t="s">
        <v>82</v>
      </c>
    </row>
    <row r="30" spans="1:1" x14ac:dyDescent="0.25">
      <c r="A30" t="s">
        <v>83</v>
      </c>
    </row>
    <row r="31" spans="1:1" x14ac:dyDescent="0.25">
      <c r="A31" t="s">
        <v>84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workbookViewId="0">
      <selection activeCell="D3" sqref="D3"/>
    </sheetView>
  </sheetViews>
  <sheetFormatPr defaultRowHeight="15" x14ac:dyDescent="0.25"/>
  <cols>
    <col min="2" max="2" width="10.5703125" customWidth="1"/>
    <col min="3" max="3" width="15.7109375" customWidth="1"/>
    <col min="4" max="4" width="12.7109375" customWidth="1"/>
    <col min="7" max="7" width="34.7109375" customWidth="1"/>
    <col min="8" max="8" width="14.42578125" customWidth="1"/>
  </cols>
  <sheetData>
    <row r="1" spans="1:8" ht="15.75" thickBot="1" x14ac:dyDescent="0.3">
      <c r="A1" t="s">
        <v>20</v>
      </c>
      <c r="G1" s="1" t="s">
        <v>7</v>
      </c>
      <c r="H1" s="2" t="s">
        <v>0</v>
      </c>
    </row>
    <row r="2" spans="1:8" ht="15.75" thickBot="1" x14ac:dyDescent="0.3">
      <c r="G2" s="3" t="s">
        <v>1</v>
      </c>
      <c r="H2" s="4">
        <v>24</v>
      </c>
    </row>
    <row r="3" spans="1:8" x14ac:dyDescent="0.25">
      <c r="A3" s="13" t="s">
        <v>54</v>
      </c>
      <c r="B3" s="14"/>
      <c r="C3" s="14"/>
      <c r="D3" s="43">
        <v>4</v>
      </c>
      <c r="G3" s="5" t="s">
        <v>2</v>
      </c>
      <c r="H3" s="6">
        <v>28</v>
      </c>
    </row>
    <row r="4" spans="1:8" x14ac:dyDescent="0.25">
      <c r="A4" s="15" t="s">
        <v>53</v>
      </c>
      <c r="B4" s="16"/>
      <c r="C4" s="16"/>
      <c r="D4" s="44">
        <v>2.5</v>
      </c>
      <c r="G4" s="5" t="s">
        <v>3</v>
      </c>
      <c r="H4" s="6">
        <v>30</v>
      </c>
    </row>
    <row r="5" spans="1:8" x14ac:dyDescent="0.25">
      <c r="A5" s="15" t="s">
        <v>22</v>
      </c>
      <c r="B5" s="16"/>
      <c r="C5" s="16"/>
      <c r="D5" s="44">
        <f>D3*D4</f>
        <v>10</v>
      </c>
      <c r="G5" s="7" t="s">
        <v>4</v>
      </c>
      <c r="H5" s="6">
        <v>38</v>
      </c>
    </row>
    <row r="6" spans="1:8" ht="15.75" thickBot="1" x14ac:dyDescent="0.3">
      <c r="A6" s="17" t="s">
        <v>21</v>
      </c>
      <c r="B6" s="18"/>
      <c r="C6" s="18"/>
      <c r="D6" s="45">
        <v>4</v>
      </c>
      <c r="G6" s="5" t="s">
        <v>5</v>
      </c>
      <c r="H6" s="6">
        <v>41</v>
      </c>
    </row>
    <row r="7" spans="1:8" ht="15.75" thickBot="1" x14ac:dyDescent="0.3">
      <c r="D7" s="46"/>
      <c r="G7" s="11"/>
      <c r="H7" s="12"/>
    </row>
    <row r="8" spans="1:8" ht="15.75" thickBot="1" x14ac:dyDescent="0.3">
      <c r="A8" s="13" t="s">
        <v>55</v>
      </c>
      <c r="B8" s="14"/>
      <c r="C8" s="14"/>
      <c r="D8" s="43">
        <v>4</v>
      </c>
      <c r="G8" s="1" t="s">
        <v>6</v>
      </c>
      <c r="H8" s="2" t="s">
        <v>0</v>
      </c>
    </row>
    <row r="9" spans="1:8" x14ac:dyDescent="0.25">
      <c r="A9" s="15" t="s">
        <v>91</v>
      </c>
      <c r="B9" s="16"/>
      <c r="C9" s="16"/>
      <c r="D9" s="44">
        <v>2.5</v>
      </c>
      <c r="G9" s="3" t="s">
        <v>8</v>
      </c>
      <c r="H9" s="4">
        <v>30</v>
      </c>
    </row>
    <row r="10" spans="1:8" x14ac:dyDescent="0.25">
      <c r="A10" s="15" t="s">
        <v>23</v>
      </c>
      <c r="B10" s="16"/>
      <c r="C10" s="16"/>
      <c r="D10" s="44">
        <f>D8*D9</f>
        <v>10</v>
      </c>
      <c r="G10" s="5" t="s">
        <v>11</v>
      </c>
      <c r="H10" s="6">
        <v>32</v>
      </c>
    </row>
    <row r="11" spans="1:8" ht="15.75" thickBot="1" x14ac:dyDescent="0.3">
      <c r="A11" s="17" t="s">
        <v>21</v>
      </c>
      <c r="B11" s="18"/>
      <c r="C11" s="18"/>
      <c r="D11" s="45">
        <v>24</v>
      </c>
      <c r="G11" s="5" t="s">
        <v>10</v>
      </c>
      <c r="H11" s="6">
        <v>36</v>
      </c>
    </row>
    <row r="12" spans="1:8" ht="15.75" thickBot="1" x14ac:dyDescent="0.3">
      <c r="D12" s="23"/>
      <c r="G12" s="5" t="s">
        <v>9</v>
      </c>
      <c r="H12" s="6">
        <v>38</v>
      </c>
    </row>
    <row r="13" spans="1:8" ht="15.75" thickBot="1" x14ac:dyDescent="0.3">
      <c r="A13" s="19" t="s">
        <v>61</v>
      </c>
      <c r="B13" s="20"/>
      <c r="C13" s="20"/>
      <c r="D13" s="41">
        <f>10*LOG10(1/Calculations!D4)</f>
        <v>6.9670862188133871</v>
      </c>
      <c r="G13" s="5" t="s">
        <v>12</v>
      </c>
      <c r="H13" s="6">
        <v>39</v>
      </c>
    </row>
    <row r="14" spans="1:8" ht="15.75" thickBot="1" x14ac:dyDescent="0.3">
      <c r="D14" s="23"/>
      <c r="G14" s="5" t="s">
        <v>13</v>
      </c>
      <c r="H14" s="6">
        <v>40</v>
      </c>
    </row>
    <row r="15" spans="1:8" ht="15.75" thickBot="1" x14ac:dyDescent="0.3">
      <c r="A15" s="19" t="s">
        <v>24</v>
      </c>
      <c r="B15" s="20"/>
      <c r="C15" s="20"/>
      <c r="D15" s="47">
        <v>1</v>
      </c>
      <c r="G15" s="5" t="s">
        <v>14</v>
      </c>
      <c r="H15" s="6">
        <v>41</v>
      </c>
    </row>
    <row r="16" spans="1:8" ht="15.75" thickBot="1" x14ac:dyDescent="0.3">
      <c r="D16" s="23"/>
      <c r="G16" s="8" t="s">
        <v>15</v>
      </c>
      <c r="H16" s="9">
        <v>44</v>
      </c>
    </row>
    <row r="17" spans="1:8" ht="15.75" thickBot="1" x14ac:dyDescent="0.3">
      <c r="A17" s="19" t="s">
        <v>63</v>
      </c>
      <c r="B17" s="20"/>
      <c r="C17" s="20"/>
      <c r="D17" s="41">
        <f>Calculations!D7</f>
        <v>13.208187539523754</v>
      </c>
      <c r="G17" s="10" t="s">
        <v>16</v>
      </c>
      <c r="H17" s="10"/>
    </row>
    <row r="18" spans="1:8" x14ac:dyDescent="0.25">
      <c r="G18" s="10" t="s">
        <v>64</v>
      </c>
      <c r="H18" s="10"/>
    </row>
    <row r="19" spans="1:8" x14ac:dyDescent="0.25">
      <c r="G19" s="10" t="s">
        <v>17</v>
      </c>
      <c r="H19" s="10"/>
    </row>
    <row r="20" spans="1:8" x14ac:dyDescent="0.25">
      <c r="G20" s="10" t="s">
        <v>18</v>
      </c>
      <c r="H20" s="10"/>
    </row>
    <row r="21" spans="1:8" x14ac:dyDescent="0.25">
      <c r="G21" s="10" t="s">
        <v>19</v>
      </c>
      <c r="H21" s="10"/>
    </row>
    <row r="22" spans="1:8" x14ac:dyDescent="0.25">
      <c r="H22" s="10"/>
    </row>
  </sheetData>
  <sheetProtection sheet="1" objects="1" scenarios="1" select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workbookViewId="0">
      <selection activeCell="C3" sqref="C3"/>
    </sheetView>
  </sheetViews>
  <sheetFormatPr defaultRowHeight="15" x14ac:dyDescent="0.25"/>
  <cols>
    <col min="5" max="5" width="25.7109375" customWidth="1"/>
    <col min="6" max="6" width="4" customWidth="1"/>
  </cols>
  <sheetData>
    <row r="1" spans="1:15" ht="15.75" thickBot="1" x14ac:dyDescent="0.3">
      <c r="A1" t="s">
        <v>25</v>
      </c>
    </row>
    <row r="2" spans="1:15" ht="94.5" customHeight="1" thickBot="1" x14ac:dyDescent="0.3">
      <c r="E2" s="25" t="s">
        <v>46</v>
      </c>
      <c r="F2" s="32" t="s">
        <v>48</v>
      </c>
      <c r="G2" s="29" t="s">
        <v>39</v>
      </c>
      <c r="H2" s="30" t="s">
        <v>38</v>
      </c>
      <c r="I2" s="30" t="s">
        <v>40</v>
      </c>
      <c r="J2" s="30" t="s">
        <v>41</v>
      </c>
      <c r="K2" s="30" t="s">
        <v>42</v>
      </c>
      <c r="L2" s="30" t="s">
        <v>43</v>
      </c>
      <c r="M2" s="30" t="s">
        <v>44</v>
      </c>
      <c r="N2" s="31" t="s">
        <v>45</v>
      </c>
      <c r="O2" s="24"/>
    </row>
    <row r="3" spans="1:15" x14ac:dyDescent="0.25">
      <c r="A3" s="13" t="s">
        <v>49</v>
      </c>
      <c r="B3" s="14"/>
      <c r="C3" s="43">
        <v>10</v>
      </c>
      <c r="E3" s="13" t="s">
        <v>37</v>
      </c>
      <c r="F3" s="26"/>
      <c r="G3" s="33">
        <v>28</v>
      </c>
      <c r="H3" s="34">
        <v>31</v>
      </c>
      <c r="I3" s="34">
        <v>29</v>
      </c>
      <c r="J3" s="34">
        <v>32</v>
      </c>
      <c r="K3" s="34">
        <v>25</v>
      </c>
      <c r="L3" s="34">
        <v>29</v>
      </c>
      <c r="M3" s="34">
        <v>31</v>
      </c>
      <c r="N3" s="35" t="s">
        <v>47</v>
      </c>
    </row>
    <row r="4" spans="1:15" x14ac:dyDescent="0.25">
      <c r="A4" s="15" t="s">
        <v>50</v>
      </c>
      <c r="B4" s="16"/>
      <c r="C4" s="44">
        <v>9</v>
      </c>
      <c r="E4" s="15" t="s">
        <v>27</v>
      </c>
      <c r="F4" s="27"/>
      <c r="G4" s="36">
        <v>36</v>
      </c>
      <c r="H4" s="37">
        <v>34</v>
      </c>
      <c r="I4" s="37">
        <v>37</v>
      </c>
      <c r="J4" s="37">
        <v>30</v>
      </c>
      <c r="K4" s="37">
        <v>33</v>
      </c>
      <c r="L4" s="37">
        <v>37</v>
      </c>
      <c r="M4" s="37">
        <v>38</v>
      </c>
      <c r="N4" s="38" t="s">
        <v>47</v>
      </c>
    </row>
    <row r="5" spans="1:15" x14ac:dyDescent="0.25">
      <c r="A5" s="15" t="s">
        <v>51</v>
      </c>
      <c r="B5" s="16"/>
      <c r="C5" s="42">
        <f>C3*C4</f>
        <v>90</v>
      </c>
      <c r="E5" s="15" t="s">
        <v>28</v>
      </c>
      <c r="F5" s="27"/>
      <c r="G5" s="36">
        <v>37</v>
      </c>
      <c r="H5" s="37">
        <v>36</v>
      </c>
      <c r="I5" s="37">
        <v>37</v>
      </c>
      <c r="J5" s="37">
        <v>32</v>
      </c>
      <c r="K5" s="37">
        <v>34</v>
      </c>
      <c r="L5" s="37">
        <v>38</v>
      </c>
      <c r="M5" s="37">
        <v>39</v>
      </c>
      <c r="N5" s="38" t="s">
        <v>47</v>
      </c>
    </row>
    <row r="6" spans="1:15" ht="15.75" thickBot="1" x14ac:dyDescent="0.3">
      <c r="A6" s="17" t="s">
        <v>52</v>
      </c>
      <c r="B6" s="18"/>
      <c r="C6" s="45">
        <v>24</v>
      </c>
      <c r="E6" s="15" t="s">
        <v>26</v>
      </c>
      <c r="F6" s="27"/>
      <c r="G6" s="36">
        <v>27</v>
      </c>
      <c r="H6" s="37">
        <v>29</v>
      </c>
      <c r="I6" s="37">
        <v>27</v>
      </c>
      <c r="J6" s="37">
        <v>31</v>
      </c>
      <c r="K6" s="37">
        <v>24</v>
      </c>
      <c r="L6" s="37">
        <v>28</v>
      </c>
      <c r="M6" s="37">
        <v>30</v>
      </c>
      <c r="N6" s="38" t="s">
        <v>47</v>
      </c>
    </row>
    <row r="7" spans="1:15" x14ac:dyDescent="0.25">
      <c r="E7" s="15" t="s">
        <v>29</v>
      </c>
      <c r="F7" s="27"/>
      <c r="G7" s="36">
        <v>44</v>
      </c>
      <c r="H7" s="37">
        <v>42</v>
      </c>
      <c r="I7" s="37">
        <v>44</v>
      </c>
      <c r="J7" s="37">
        <v>39</v>
      </c>
      <c r="K7" s="37">
        <v>42</v>
      </c>
      <c r="L7" s="37">
        <v>45</v>
      </c>
      <c r="M7" s="37">
        <v>46</v>
      </c>
      <c r="N7" s="38" t="s">
        <v>47</v>
      </c>
    </row>
    <row r="8" spans="1:15" x14ac:dyDescent="0.25">
      <c r="E8" s="15" t="s">
        <v>30</v>
      </c>
      <c r="F8" s="27"/>
      <c r="G8" s="36">
        <v>47</v>
      </c>
      <c r="H8" s="37">
        <v>50</v>
      </c>
      <c r="I8" s="37">
        <v>50</v>
      </c>
      <c r="J8" s="37">
        <v>45</v>
      </c>
      <c r="K8" s="37">
        <v>45</v>
      </c>
      <c r="L8" s="37">
        <v>45</v>
      </c>
      <c r="M8" s="37">
        <v>45</v>
      </c>
      <c r="N8" s="21">
        <v>45</v>
      </c>
    </row>
    <row r="9" spans="1:15" x14ac:dyDescent="0.25">
      <c r="E9" s="15" t="s">
        <v>31</v>
      </c>
      <c r="F9" s="27"/>
      <c r="G9" s="36">
        <v>46</v>
      </c>
      <c r="H9" s="37">
        <v>47</v>
      </c>
      <c r="I9" s="37">
        <v>47</v>
      </c>
      <c r="J9" s="37">
        <v>41</v>
      </c>
      <c r="K9" s="37">
        <v>40</v>
      </c>
      <c r="L9" s="37">
        <v>40</v>
      </c>
      <c r="M9" s="37">
        <v>40</v>
      </c>
      <c r="N9" s="21">
        <v>40</v>
      </c>
    </row>
    <row r="10" spans="1:15" x14ac:dyDescent="0.25">
      <c r="E10" s="15" t="s">
        <v>32</v>
      </c>
      <c r="F10" s="27"/>
      <c r="G10" s="36">
        <v>46</v>
      </c>
      <c r="H10" s="37">
        <v>48</v>
      </c>
      <c r="I10" s="37">
        <v>48</v>
      </c>
      <c r="J10" s="37">
        <v>42</v>
      </c>
      <c r="K10" s="37">
        <v>42</v>
      </c>
      <c r="L10" s="37">
        <v>42</v>
      </c>
      <c r="M10" s="37">
        <v>42</v>
      </c>
      <c r="N10" s="21">
        <v>42</v>
      </c>
    </row>
    <row r="11" spans="1:15" x14ac:dyDescent="0.25">
      <c r="E11" s="15" t="s">
        <v>33</v>
      </c>
      <c r="F11" s="27"/>
      <c r="G11" s="36">
        <v>38</v>
      </c>
      <c r="H11" s="37">
        <v>40</v>
      </c>
      <c r="I11" s="37">
        <v>40</v>
      </c>
      <c r="J11" s="37">
        <v>34</v>
      </c>
      <c r="K11" s="37">
        <v>33</v>
      </c>
      <c r="L11" s="37">
        <v>33</v>
      </c>
      <c r="M11" s="37">
        <v>33</v>
      </c>
      <c r="N11" s="21">
        <v>33</v>
      </c>
    </row>
    <row r="12" spans="1:15" x14ac:dyDescent="0.25">
      <c r="E12" s="15" t="s">
        <v>34</v>
      </c>
      <c r="F12" s="27"/>
      <c r="G12" s="36">
        <v>40</v>
      </c>
      <c r="H12" s="37">
        <v>42</v>
      </c>
      <c r="I12" s="37">
        <v>42</v>
      </c>
      <c r="J12" s="37">
        <v>36</v>
      </c>
      <c r="K12" s="37">
        <v>35</v>
      </c>
      <c r="L12" s="37">
        <v>35</v>
      </c>
      <c r="M12" s="37">
        <v>35</v>
      </c>
      <c r="N12" s="21">
        <v>35</v>
      </c>
    </row>
    <row r="13" spans="1:15" x14ac:dyDescent="0.25">
      <c r="E13" s="15" t="s">
        <v>35</v>
      </c>
      <c r="F13" s="27"/>
      <c r="G13" s="36">
        <v>39</v>
      </c>
      <c r="H13" s="37">
        <v>41</v>
      </c>
      <c r="I13" s="37">
        <v>41</v>
      </c>
      <c r="J13" s="37">
        <v>35</v>
      </c>
      <c r="K13" s="37">
        <v>34</v>
      </c>
      <c r="L13" s="37">
        <v>34</v>
      </c>
      <c r="M13" s="37">
        <v>34</v>
      </c>
      <c r="N13" s="21">
        <v>34</v>
      </c>
    </row>
    <row r="14" spans="1:15" ht="15.75" thickBot="1" x14ac:dyDescent="0.3">
      <c r="E14" s="17" t="s">
        <v>36</v>
      </c>
      <c r="F14" s="28"/>
      <c r="G14" s="39">
        <v>41</v>
      </c>
      <c r="H14" s="40">
        <v>43</v>
      </c>
      <c r="I14" s="40">
        <v>43</v>
      </c>
      <c r="J14" s="40">
        <v>37</v>
      </c>
      <c r="K14" s="40">
        <v>36</v>
      </c>
      <c r="L14" s="40">
        <v>36</v>
      </c>
      <c r="M14" s="40">
        <v>36</v>
      </c>
      <c r="N14" s="22">
        <v>36</v>
      </c>
    </row>
  </sheetData>
  <sheetProtection sheet="1" objects="1" scenarios="1" selectLockedCell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Layout" zoomScaleNormal="100" workbookViewId="0">
      <selection activeCell="C13" sqref="C13"/>
    </sheetView>
  </sheetViews>
  <sheetFormatPr defaultRowHeight="15" x14ac:dyDescent="0.25"/>
  <cols>
    <col min="3" max="3" width="11.7109375" customWidth="1"/>
  </cols>
  <sheetData>
    <row r="1" spans="1:4" x14ac:dyDescent="0.3">
      <c r="D1" t="s">
        <v>57</v>
      </c>
    </row>
    <row r="2" spans="1:4" x14ac:dyDescent="0.3">
      <c r="A2" t="s">
        <v>56</v>
      </c>
      <c r="D2">
        <f>10^(-'window input'!D6/10)</f>
        <v>0.3981071705534972</v>
      </c>
    </row>
    <row r="3" spans="1:4" x14ac:dyDescent="0.3">
      <c r="A3" t="s">
        <v>58</v>
      </c>
      <c r="D3">
        <f>10^(-'window input'!D11/10)</f>
        <v>3.9810717055349717E-3</v>
      </c>
    </row>
    <row r="4" spans="1:4" x14ac:dyDescent="0.3">
      <c r="A4" t="s">
        <v>59</v>
      </c>
      <c r="D4">
        <f>(D2*'window input'!D5+Calculations!D3*'window input'!D10)/('window input'!D5+'window input'!D10)</f>
        <v>0.20104412112951606</v>
      </c>
    </row>
    <row r="6" spans="1:4" x14ac:dyDescent="0.3">
      <c r="A6" t="s">
        <v>60</v>
      </c>
      <c r="D6">
        <f>'wall input'!C5-'window input'!D15*('window input'!D5+'window input'!D10)</f>
        <v>70</v>
      </c>
    </row>
    <row r="7" spans="1:4" x14ac:dyDescent="0.3">
      <c r="A7" t="s">
        <v>62</v>
      </c>
      <c r="D7">
        <f>10*LOG10((1/((10^(-'wall input'!C6/10)*Calculations!D6+10^(-'window input'!D13/10)*'window input'!D15*('window input'!D5+'window input'!D10))/'wall input'!C5)))</f>
        <v>13.208187539523754</v>
      </c>
    </row>
  </sheetData>
  <sheetProtection sheet="1" objects="1" scenarios="1"/>
  <pageMargins left="0.7" right="0.7" top="0.75" bottom="0.75" header="0.3" footer="0.3"/>
  <pageSetup orientation="portrait" r:id="rId1"/>
  <headerFooter>
    <oddHeader>&amp;C&amp;16&amp;KFF0000DO NOT MODIFY ANYTHING ON THIS PAGE!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Directions</vt:lpstr>
      <vt:lpstr>window input</vt:lpstr>
      <vt:lpstr>wall input</vt:lpstr>
      <vt:lpstr>Calculations</vt:lpstr>
    </vt:vector>
  </TitlesOfParts>
  <Company>MNDOT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Wasko</dc:creator>
  <cp:lastModifiedBy>Peter Wasko</cp:lastModifiedBy>
  <dcterms:created xsi:type="dcterms:W3CDTF">2015-06-30T19:13:23Z</dcterms:created>
  <dcterms:modified xsi:type="dcterms:W3CDTF">2017-07-05T17:34:35Z</dcterms:modified>
</cp:coreProperties>
</file>